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2.xml" ContentType="application/vnd.openxmlformats-officedocument.spreadsheetml.pivotTable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10 Sursee\04 Intern\Abschlussunterlagen\"/>
    </mc:Choice>
  </mc:AlternateContent>
  <xr:revisionPtr revIDLastSave="0" documentId="13_ncr:1_{2968742D-E3E4-4DFD-BF60-65EC10901BEE}" xr6:coauthVersionLast="47" xr6:coauthVersionMax="47" xr10:uidLastSave="{00000000-0000-0000-0000-000000000000}"/>
  <bookViews>
    <workbookView xWindow="-120" yWindow="-120" windowWidth="29040" windowHeight="17640" activeTab="4" xr2:uid="{78FABE9D-5908-4661-9AE2-37EEED70C869}"/>
  </bookViews>
  <sheets>
    <sheet name="Grunddaten" sheetId="3" r:id="rId1"/>
    <sheet name="Forderungen" sheetId="1" r:id="rId2"/>
    <sheet name="Warenlager" sheetId="6" r:id="rId3"/>
    <sheet name="Angef. Arbeiten" sheetId="5" r:id="rId4"/>
    <sheet name="Kreditoren" sheetId="7" r:id="rId5"/>
  </sheets>
  <externalReferences>
    <externalReference r:id="rId6"/>
    <externalReference r:id="rId7"/>
  </externalReferences>
  <definedNames>
    <definedName name="_1440">[1]_1440_Darlehen_Huplant_AG_Hirs!#REF!</definedName>
    <definedName name="_1440_Darlehen_Huplant_AG_Hirs_Gegenkonto">[1]_1440_Darlehen_Huplant_AG_Hirs!#REF!</definedName>
    <definedName name="_1500">[2]_1500___1640!#REF!</definedName>
    <definedName name="_1500___1640_Gegenkonto">[2]_1500___1640!#REF!</definedName>
    <definedName name="_2500">[1]_2500_Darlehen_Emil_Huber_AG_A!#REF!</definedName>
    <definedName name="_2500_Darlehen_Emil_Huber_AG_A_Gegenkonto">[1]_2500_Darlehen_Emil_Huber_AG_A!#REF!</definedName>
    <definedName name="_4701">#REF!</definedName>
    <definedName name="_4701___9999_A">#REF!</definedName>
    <definedName name="_4701___9999_Beleg">#REF!</definedName>
    <definedName name="_4701___9999_Gegenkonto">#REF!</definedName>
    <definedName name="_4701___9999_Haben">#REF!</definedName>
    <definedName name="_4701___9999_Soll">#REF!</definedName>
    <definedName name="_4701___9999_Text">#REF!</definedName>
    <definedName name="_4701b">#REF!</definedName>
    <definedName name="_4701c">#REF!</definedName>
    <definedName name="_5700">[2]_5700_AHV_IV_EO_ALV!#REF!</definedName>
    <definedName name="_5700_AHV_IV_EO_ALV_Gegenkonto">[2]_5700_AHV_IV_EO_ALV!#REF!</definedName>
    <definedName name="_8900">[2]_8900_Steuern!#REF!</definedName>
    <definedName name="_8900_Steuern_Gegenkonto">[2]_8900_Steuern!#REF!</definedName>
    <definedName name="_8900_Steuern_null">[2]_8900_Steuern!#REF!</definedName>
    <definedName name="_8900b">[2]_8900_Steuern!#REF!</definedName>
    <definedName name="_xlnm.Print_Area" localSheetId="3">'Angef. Arbeiten'!$A:$D</definedName>
    <definedName name="_xlnm.Print_Area" localSheetId="1">Forderungen!$A:$E</definedName>
    <definedName name="_xlnm.Print_Area" localSheetId="4">Kreditoren!$A:$F</definedName>
    <definedName name="_xlnm.Print_Area" localSheetId="2">Warenlager!$A:$D</definedName>
    <definedName name="_xlnm.Print_Titles" localSheetId="3">'Angef. Arbeiten'!$7:$7</definedName>
    <definedName name="_xlnm.Print_Titles" localSheetId="1">Forderungen!$7:$7</definedName>
    <definedName name="_xlnm.Print_Titles" localSheetId="4">Kreditoren!$7:$7</definedName>
    <definedName name="_xlnm.Print_Titles" localSheetId="2">Warenlager!$7:$7</definedName>
  </definedNames>
  <calcPr calcId="191029"/>
  <pivotCaches>
    <pivotCache cacheId="0" r:id="rId8"/>
    <pivotCache cacheId="1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4" i="1" l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F45" i="1"/>
  <c r="F44" i="1"/>
  <c r="J52" i="7"/>
  <c r="J53" i="7"/>
  <c r="J54" i="7" s="1"/>
  <c r="J55" i="7" s="1"/>
  <c r="J56" i="7" s="1"/>
  <c r="J57" i="7" s="1"/>
  <c r="G53" i="7"/>
  <c r="G52" i="7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9" i="5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9" i="6"/>
  <c r="F58" i="7"/>
  <c r="G57" i="7"/>
  <c r="G56" i="7"/>
  <c r="G55" i="7"/>
  <c r="G54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J8" i="7"/>
  <c r="J9" i="7" s="1"/>
  <c r="L9" i="7" s="1"/>
  <c r="G8" i="7"/>
  <c r="O8" i="7"/>
  <c r="O7" i="7"/>
  <c r="O6" i="7"/>
  <c r="O5" i="7"/>
  <c r="F5" i="7"/>
  <c r="A5" i="7"/>
  <c r="P10" i="7"/>
  <c r="L8" i="7" l="1"/>
  <c r="G58" i="7"/>
  <c r="J10" i="7"/>
  <c r="L10" i="7" s="1"/>
  <c r="J11" i="7" l="1"/>
  <c r="L11" i="7" s="1"/>
  <c r="J12" i="7" l="1"/>
  <c r="L12" i="7" s="1"/>
  <c r="J13" i="7" l="1"/>
  <c r="L13" i="7" s="1"/>
  <c r="D56" i="6"/>
  <c r="D8" i="5"/>
  <c r="D53" i="5" s="1"/>
  <c r="C8" i="5"/>
  <c r="C53" i="5" s="1"/>
  <c r="B8" i="5"/>
  <c r="B53" i="5" s="1"/>
  <c r="D8" i="6"/>
  <c r="C8" i="6"/>
  <c r="D5" i="6"/>
  <c r="A5" i="6"/>
  <c r="D5" i="5"/>
  <c r="A5" i="5"/>
  <c r="F52" i="1"/>
  <c r="F53" i="1"/>
  <c r="F54" i="1"/>
  <c r="I8" i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E58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6" i="1"/>
  <c r="F47" i="1"/>
  <c r="F48" i="1"/>
  <c r="F49" i="1"/>
  <c r="F50" i="1"/>
  <c r="F51" i="1"/>
  <c r="F55" i="1"/>
  <c r="F56" i="1"/>
  <c r="F57" i="1"/>
  <c r="N6" i="1"/>
  <c r="F11" i="1"/>
  <c r="F10" i="1"/>
  <c r="F9" i="1"/>
  <c r="F8" i="1"/>
  <c r="N7" i="1"/>
  <c r="N8" i="1"/>
  <c r="N5" i="1"/>
  <c r="E5" i="1"/>
  <c r="A5" i="1"/>
  <c r="O19" i="1"/>
  <c r="I42" i="1" l="1"/>
  <c r="I43" i="1" s="1"/>
  <c r="J14" i="7"/>
  <c r="L14" i="7" s="1"/>
  <c r="F58" i="1"/>
  <c r="K9" i="1"/>
  <c r="K10" i="1"/>
  <c r="K8" i="1"/>
  <c r="K45" i="1" l="1"/>
  <c r="K44" i="1"/>
  <c r="J15" i="7"/>
  <c r="L15" i="7" s="1"/>
  <c r="K52" i="1"/>
  <c r="K11" i="1"/>
  <c r="J16" i="7" l="1"/>
  <c r="L16" i="7" s="1"/>
  <c r="K53" i="1"/>
  <c r="K12" i="1"/>
  <c r="J17" i="7" l="1"/>
  <c r="L17" i="7" s="1"/>
  <c r="K54" i="1"/>
  <c r="K13" i="1"/>
  <c r="J18" i="7" l="1"/>
  <c r="L18" i="7" s="1"/>
  <c r="K14" i="1"/>
  <c r="J19" i="7" l="1"/>
  <c r="L19" i="7" s="1"/>
  <c r="K15" i="1"/>
  <c r="J20" i="7" l="1"/>
  <c r="L20" i="7" s="1"/>
  <c r="K16" i="1"/>
  <c r="J21" i="7" l="1"/>
  <c r="L21" i="7" s="1"/>
  <c r="K17" i="1"/>
  <c r="J22" i="7" l="1"/>
  <c r="L22" i="7" s="1"/>
  <c r="K18" i="1"/>
  <c r="J23" i="7" l="1"/>
  <c r="L23" i="7" s="1"/>
  <c r="K19" i="1"/>
  <c r="J24" i="7" l="1"/>
  <c r="L24" i="7" s="1"/>
  <c r="K20" i="1"/>
  <c r="J25" i="7" l="1"/>
  <c r="L25" i="7" s="1"/>
  <c r="K21" i="1"/>
  <c r="J26" i="7" l="1"/>
  <c r="L26" i="7" s="1"/>
  <c r="K22" i="1"/>
  <c r="J27" i="7" l="1"/>
  <c r="L27" i="7" s="1"/>
  <c r="K23" i="1"/>
  <c r="J28" i="7" l="1"/>
  <c r="L28" i="7" s="1"/>
  <c r="K24" i="1"/>
  <c r="J29" i="7" l="1"/>
  <c r="L29" i="7" s="1"/>
  <c r="K25" i="1"/>
  <c r="J30" i="7" l="1"/>
  <c r="L30" i="7" s="1"/>
  <c r="K26" i="1"/>
  <c r="J31" i="7" l="1"/>
  <c r="L31" i="7" s="1"/>
  <c r="K27" i="1"/>
  <c r="J32" i="7" l="1"/>
  <c r="L32" i="7" s="1"/>
  <c r="K28" i="1"/>
  <c r="J33" i="7" l="1"/>
  <c r="L33" i="7" s="1"/>
  <c r="K29" i="1"/>
  <c r="J34" i="7" l="1"/>
  <c r="L34" i="7" s="1"/>
  <c r="K30" i="1"/>
  <c r="J35" i="7" l="1"/>
  <c r="L35" i="7" s="1"/>
  <c r="K31" i="1"/>
  <c r="J36" i="7" l="1"/>
  <c r="L36" i="7" s="1"/>
  <c r="K32" i="1"/>
  <c r="J37" i="7" l="1"/>
  <c r="L37" i="7" s="1"/>
  <c r="K33" i="1"/>
  <c r="J38" i="7" l="1"/>
  <c r="L38" i="7" s="1"/>
  <c r="K34" i="1"/>
  <c r="J39" i="7" l="1"/>
  <c r="L39" i="7" s="1"/>
  <c r="K35" i="1"/>
  <c r="J40" i="7" l="1"/>
  <c r="L40" i="7" s="1"/>
  <c r="K36" i="1"/>
  <c r="J41" i="7" l="1"/>
  <c r="L41" i="7" s="1"/>
  <c r="K37" i="1"/>
  <c r="J42" i="7" l="1"/>
  <c r="L42" i="7" s="1"/>
  <c r="K38" i="1"/>
  <c r="J43" i="7" l="1"/>
  <c r="L43" i="7" s="1"/>
  <c r="K39" i="1"/>
  <c r="J44" i="7" l="1"/>
  <c r="L44" i="7" s="1"/>
  <c r="K40" i="1"/>
  <c r="J45" i="7" l="1"/>
  <c r="L45" i="7" s="1"/>
  <c r="K41" i="1"/>
  <c r="J46" i="7" l="1"/>
  <c r="L46" i="7" s="1"/>
  <c r="K42" i="1"/>
  <c r="J47" i="7" l="1"/>
  <c r="L47" i="7" s="1"/>
  <c r="K43" i="1"/>
  <c r="J48" i="7" l="1"/>
  <c r="L48" i="7" s="1"/>
  <c r="K46" i="1"/>
  <c r="J49" i="7" l="1"/>
  <c r="K47" i="1"/>
  <c r="L49" i="7" l="1"/>
  <c r="J50" i="7"/>
  <c r="L50" i="7" s="1"/>
  <c r="K48" i="1"/>
  <c r="L53" i="7" l="1"/>
  <c r="L52" i="7"/>
  <c r="J51" i="7"/>
  <c r="L51" i="7" s="1"/>
  <c r="K49" i="1"/>
  <c r="L54" i="7" l="1"/>
  <c r="K50" i="1"/>
  <c r="L55" i="7" l="1"/>
  <c r="K51" i="1"/>
  <c r="L56" i="7" l="1"/>
  <c r="K55" i="1"/>
  <c r="L57" i="7" l="1"/>
  <c r="K56" i="1"/>
  <c r="K5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Walthert</author>
  </authors>
  <commentList>
    <comment ref="O2" authorId="0" shapeId="0" xr:uid="{52BBB9B6-36CD-4E90-9B68-DE922AC1D710}">
      <text>
        <r>
          <rPr>
            <b/>
            <sz val="9"/>
            <color indexed="81"/>
            <rFont val="Segoe UI"/>
            <family val="2"/>
          </rPr>
          <t>Martin Walthert:</t>
        </r>
        <r>
          <rPr>
            <sz val="9"/>
            <color indexed="81"/>
            <rFont val="Segoe UI"/>
            <family val="2"/>
          </rPr>
          <t xml:space="preserve">
Wir haben praktisch keine Kunden, welche mit Beleg-Nr. buchen. Es kann bedarf jedoch hier ausgefüllt werden.</t>
        </r>
      </text>
    </comment>
    <comment ref="H7" authorId="0" shapeId="0" xr:uid="{6EA818C0-265E-4B7E-BDC2-1C470ED62A3E}">
      <text>
        <r>
          <rPr>
            <b/>
            <sz val="9"/>
            <color indexed="81"/>
            <rFont val="Segoe UI"/>
            <family val="2"/>
          </rPr>
          <t>Martin Walthert:</t>
        </r>
        <r>
          <rPr>
            <sz val="9"/>
            <color indexed="81"/>
            <rFont val="Segoe UI"/>
            <family val="2"/>
          </rPr>
          <t xml:space="preserve">
Bei unseren Kunden werden die Debitoren ohne MWST-Code verbucht. Daher bleibt diese Spalte hier frei.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Walthert</author>
  </authors>
  <commentList>
    <comment ref="P2" authorId="0" shapeId="0" xr:uid="{28348785-B4B4-48F7-8CCC-B4632B8C213B}">
      <text>
        <r>
          <rPr>
            <b/>
            <sz val="9"/>
            <color indexed="81"/>
            <rFont val="Segoe UI"/>
            <family val="2"/>
          </rPr>
          <t>Martin Walthert:</t>
        </r>
        <r>
          <rPr>
            <sz val="9"/>
            <color indexed="81"/>
            <rFont val="Segoe UI"/>
            <family val="2"/>
          </rPr>
          <t xml:space="preserve">
Wir haben praktisch keine Kunden, welche mit Beleg-Nr. buchen. Es kann bedarf jedoch hier ausgefüllt werden.</t>
        </r>
      </text>
    </comment>
    <comment ref="I7" authorId="0" shapeId="0" xr:uid="{C29CA839-5349-43E6-8A72-A4493654B379}">
      <text>
        <r>
          <rPr>
            <b/>
            <sz val="9"/>
            <color indexed="81"/>
            <rFont val="Segoe UI"/>
            <family val="2"/>
          </rPr>
          <t>Martin Walthert:</t>
        </r>
        <r>
          <rPr>
            <sz val="9"/>
            <color indexed="81"/>
            <rFont val="Segoe UI"/>
            <family val="2"/>
          </rPr>
          <t xml:space="preserve">
Da unsere Kunden nach vereinnahmt abrechnen, muss der MWST - Code bei der Erfassung des Kreditors nicht eingegegeben werden. </t>
        </r>
      </text>
    </comment>
  </commentList>
</comments>
</file>

<file path=xl/sharedStrings.xml><?xml version="1.0" encoding="utf-8"?>
<sst xmlns="http://schemas.openxmlformats.org/spreadsheetml/2006/main" count="191" uniqueCount="66">
  <si>
    <t>Buchungs-Code</t>
  </si>
  <si>
    <t>AbaConnect</t>
  </si>
  <si>
    <t>BelegNr</t>
  </si>
  <si>
    <t>Abschluss per:</t>
  </si>
  <si>
    <t>R</t>
  </si>
  <si>
    <t>Menge</t>
  </si>
  <si>
    <t>Name der Firma</t>
  </si>
  <si>
    <t>Adresse</t>
  </si>
  <si>
    <t>PLZ + Ort</t>
  </si>
  <si>
    <t>8888 Musterhausen</t>
  </si>
  <si>
    <t>Musterstasse 5</t>
  </si>
  <si>
    <t>MWST-Methode</t>
  </si>
  <si>
    <t>Grunddaten Ihrer Firma</t>
  </si>
  <si>
    <t>Abschlussdatum</t>
  </si>
  <si>
    <t>Kunde</t>
  </si>
  <si>
    <t>Name des Kunden</t>
  </si>
  <si>
    <t>MWST-Satz</t>
  </si>
  <si>
    <t>Debitorkonto</t>
  </si>
  <si>
    <t>MWST-Sätze</t>
  </si>
  <si>
    <t>Normalsatz</t>
  </si>
  <si>
    <t>Beherbergungssatz</t>
  </si>
  <si>
    <t>Reduzierter Satz</t>
  </si>
  <si>
    <t>steuerfreier Satz</t>
  </si>
  <si>
    <t>erste Beleg-Nr.</t>
  </si>
  <si>
    <t>Betrag exkl. MWST</t>
  </si>
  <si>
    <t>Ertr.-kt.</t>
  </si>
  <si>
    <t>RG.-Betrag</t>
  </si>
  <si>
    <t>MwSt</t>
  </si>
  <si>
    <t>BC</t>
  </si>
  <si>
    <t>Rg.-Datum</t>
  </si>
  <si>
    <t>MWST-Code Normalsatz</t>
  </si>
  <si>
    <t>MWST-Code  red. Satz</t>
  </si>
  <si>
    <t>MWST-Code frei</t>
  </si>
  <si>
    <t>Total</t>
  </si>
  <si>
    <t>Zeilenbeschriftungen</t>
  </si>
  <si>
    <t>(Leer)</t>
  </si>
  <si>
    <t>Gesamtergebnis</t>
  </si>
  <si>
    <t>Summe von RG.-Betrag</t>
  </si>
  <si>
    <t>Summe von Betrag exkl. MWST</t>
  </si>
  <si>
    <t>Total Vorsteuer</t>
  </si>
  <si>
    <t xml:space="preserve">Angefangene Arbeiten </t>
  </si>
  <si>
    <t>Wert der geleisteten Arbeiten bis zum Abschlusstag</t>
  </si>
  <si>
    <t>./. erhaltene Akonto-zahlungen bis zum Abschlusstag</t>
  </si>
  <si>
    <t>Restbetrag</t>
  </si>
  <si>
    <t>Total angefangene Arbeiten</t>
  </si>
  <si>
    <t>Warenlager</t>
  </si>
  <si>
    <t>Artikel</t>
  </si>
  <si>
    <t>Einstandspreis</t>
  </si>
  <si>
    <t>bitte Methode im Feld B9 anwählen</t>
  </si>
  <si>
    <t>Total Wert</t>
  </si>
  <si>
    <t>Total Warenlager</t>
  </si>
  <si>
    <t>Lieferant</t>
  </si>
  <si>
    <t>erbrachte Leistung, Periode</t>
  </si>
  <si>
    <t>Aufw.-Kt.</t>
  </si>
  <si>
    <t>Kreditor-Kt.</t>
  </si>
  <si>
    <t>bis 4999</t>
  </si>
  <si>
    <t>ab 5000</t>
  </si>
  <si>
    <t>Total Umsatzsteuer</t>
  </si>
  <si>
    <t>Gegenstand angeben</t>
  </si>
  <si>
    <t>Forderungen aus Lieferungen und Leistungen (Debitoren)</t>
  </si>
  <si>
    <t>Verbindlichkeiten aus Lieferungen und Leistungen (Kreditoren)</t>
  </si>
  <si>
    <t>Muster AG</t>
  </si>
  <si>
    <t>effektive Methode</t>
  </si>
  <si>
    <t>Normalsatz-alt</t>
  </si>
  <si>
    <t>Beherbergungssatz-alt</t>
  </si>
  <si>
    <t>Reduzierter Satz-alt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</si>
</sst>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#,##0.00_ ;\-#,##0.00\ "/>
    <numFmt numFmtId="165" formatCode="dd/mm/yyyy;@"/>
  </numFmts>
  <fonts count="10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70C0"/>
      <name val="Arial"/>
      <family val="2"/>
    </font>
    <font>
      <b/>
      <sz val="8"/>
      <color theme="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14" fontId="0" fillId="0" borderId="0" xfId="0" applyNumberFormat="1" applyBorder="1"/>
    <xf numFmtId="0" fontId="0" fillId="0" borderId="0" xfId="0" applyBorder="1" applyAlignment="1">
      <alignment horizontal="right"/>
    </xf>
    <xf numFmtId="0" fontId="3" fillId="3" borderId="0" xfId="0" applyFont="1" applyFill="1"/>
    <xf numFmtId="0" fontId="3" fillId="3" borderId="0" xfId="0" applyFont="1" applyFill="1" applyAlignment="1">
      <alignment horizontal="right"/>
    </xf>
    <xf numFmtId="43" fontId="3" fillId="0" borderId="0" xfId="0" applyNumberFormat="1" applyFont="1"/>
    <xf numFmtId="164" fontId="0" fillId="0" borderId="0" xfId="3" applyNumberFormat="1" applyFont="1"/>
    <xf numFmtId="14" fontId="1" fillId="4" borderId="1" xfId="0" applyNumberFormat="1" applyFont="1" applyFill="1" applyBorder="1" applyAlignment="1">
      <alignment horizontal="left"/>
    </xf>
    <xf numFmtId="0" fontId="1" fillId="4" borderId="2" xfId="0" applyFont="1" applyFill="1" applyBorder="1"/>
    <xf numFmtId="4" fontId="1" fillId="4" borderId="2" xfId="0" applyNumberFormat="1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right"/>
    </xf>
    <xf numFmtId="0" fontId="0" fillId="0" borderId="5" xfId="0" applyBorder="1" applyAlignment="1">
      <alignment horizontal="center"/>
    </xf>
    <xf numFmtId="14" fontId="0" fillId="0" borderId="7" xfId="0" applyNumberFormat="1" applyBorder="1" applyAlignment="1">
      <alignment horizontal="left"/>
    </xf>
    <xf numFmtId="0" fontId="0" fillId="0" borderId="8" xfId="0" applyBorder="1"/>
    <xf numFmtId="164" fontId="0" fillId="0" borderId="8" xfId="3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4" fontId="0" fillId="0" borderId="9" xfId="0" applyNumberFormat="1" applyBorder="1"/>
    <xf numFmtId="0" fontId="1" fillId="0" borderId="0" xfId="0" applyFont="1" applyBorder="1"/>
    <xf numFmtId="0" fontId="7" fillId="2" borderId="1" xfId="0" applyFont="1" applyFill="1" applyBorder="1"/>
    <xf numFmtId="0" fontId="0" fillId="0" borderId="4" xfId="0" applyBorder="1" applyAlignment="1">
      <alignment horizontal="center"/>
    </xf>
    <xf numFmtId="43" fontId="0" fillId="0" borderId="4" xfId="0" applyNumberFormat="1" applyBorder="1" applyAlignment="1">
      <alignment horizontal="center"/>
    </xf>
    <xf numFmtId="0" fontId="5" fillId="0" borderId="6" xfId="2" applyBorder="1"/>
    <xf numFmtId="0" fontId="0" fillId="0" borderId="7" xfId="0" applyBorder="1" applyAlignment="1">
      <alignment horizontal="center"/>
    </xf>
    <xf numFmtId="0" fontId="0" fillId="0" borderId="9" xfId="0" applyBorder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/>
    <xf numFmtId="14" fontId="1" fillId="4" borderId="10" xfId="0" applyNumberFormat="1" applyFont="1" applyFill="1" applyBorder="1" applyAlignment="1">
      <alignment horizontal="left"/>
    </xf>
    <xf numFmtId="0" fontId="1" fillId="4" borderId="11" xfId="0" applyFont="1" applyFill="1" applyBorder="1"/>
    <xf numFmtId="164" fontId="1" fillId="4" borderId="11" xfId="3" applyNumberFormat="1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4" fontId="1" fillId="4" borderId="12" xfId="0" applyNumberFormat="1" applyFont="1" applyFill="1" applyBorder="1"/>
    <xf numFmtId="43" fontId="1" fillId="0" borderId="4" xfId="0" applyNumberFormat="1" applyFon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  <xf numFmtId="0" fontId="1" fillId="4" borderId="0" xfId="0" applyFont="1" applyFill="1"/>
    <xf numFmtId="4" fontId="1" fillId="4" borderId="0" xfId="0" applyNumberFormat="1" applyFont="1" applyFill="1"/>
    <xf numFmtId="0" fontId="0" fillId="0" borderId="14" xfId="0" applyBorder="1" applyAlignment="1">
      <alignment horizontal="center"/>
    </xf>
    <xf numFmtId="0" fontId="0" fillId="0" borderId="0" xfId="0" applyFill="1" applyBorder="1"/>
    <xf numFmtId="0" fontId="7" fillId="0" borderId="0" xfId="0" applyFont="1" applyFill="1" applyBorder="1"/>
    <xf numFmtId="43" fontId="0" fillId="0" borderId="0" xfId="0" applyNumberFormat="1" applyFill="1" applyBorder="1" applyAlignment="1">
      <alignment horizontal="center"/>
    </xf>
    <xf numFmtId="43" fontId="1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0" borderId="7" xfId="0" applyBorder="1"/>
    <xf numFmtId="0" fontId="7" fillId="0" borderId="0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4" fontId="0" fillId="0" borderId="6" xfId="0" applyNumberFormat="1" applyBorder="1" applyAlignment="1">
      <alignment horizontal="right"/>
    </xf>
    <xf numFmtId="164" fontId="1" fillId="4" borderId="11" xfId="3" applyNumberFormat="1" applyFont="1" applyFill="1" applyBorder="1" applyAlignment="1">
      <alignment horizontal="right"/>
    </xf>
    <xf numFmtId="4" fontId="1" fillId="4" borderId="12" xfId="0" applyNumberFormat="1" applyFont="1" applyFill="1" applyBorder="1" applyAlignment="1">
      <alignment horizontal="right"/>
    </xf>
    <xf numFmtId="0" fontId="0" fillId="0" borderId="4" xfId="0" applyBorder="1" applyProtection="1">
      <protection locked="0"/>
    </xf>
    <xf numFmtId="164" fontId="0" fillId="0" borderId="5" xfId="3" applyNumberFormat="1" applyFont="1" applyBorder="1" applyAlignment="1" applyProtection="1">
      <alignment horizontal="right"/>
      <protection locked="0"/>
    </xf>
    <xf numFmtId="0" fontId="0" fillId="0" borderId="10" xfId="0" applyBorder="1" applyProtection="1">
      <protection locked="0"/>
    </xf>
    <xf numFmtId="164" fontId="0" fillId="0" borderId="11" xfId="3" applyNumberFormat="1" applyFont="1" applyBorder="1" applyAlignment="1" applyProtection="1">
      <alignment horizontal="right"/>
      <protection locked="0"/>
    </xf>
    <xf numFmtId="0" fontId="0" fillId="4" borderId="15" xfId="0" applyFill="1" applyBorder="1" applyProtection="1">
      <protection locked="0"/>
    </xf>
    <xf numFmtId="4" fontId="3" fillId="4" borderId="16" xfId="0" applyNumberFormat="1" applyFont="1" applyFill="1" applyBorder="1" applyAlignment="1" applyProtection="1">
      <alignment horizontal="right"/>
      <protection locked="0"/>
    </xf>
    <xf numFmtId="4" fontId="3" fillId="4" borderId="17" xfId="0" applyNumberFormat="1" applyFont="1" applyFill="1" applyBorder="1" applyAlignment="1">
      <alignment horizontal="right"/>
    </xf>
    <xf numFmtId="0" fontId="1" fillId="4" borderId="18" xfId="0" applyFont="1" applyFill="1" applyBorder="1" applyAlignment="1">
      <alignment vertical="top" wrapText="1"/>
    </xf>
    <xf numFmtId="165" fontId="1" fillId="4" borderId="19" xfId="0" applyNumberFormat="1" applyFont="1" applyFill="1" applyBorder="1" applyAlignment="1">
      <alignment horizontal="center" vertical="top" wrapText="1"/>
    </xf>
    <xf numFmtId="4" fontId="1" fillId="4" borderId="19" xfId="0" applyNumberFormat="1" applyFont="1" applyFill="1" applyBorder="1" applyAlignment="1">
      <alignment horizontal="center" vertical="top" wrapText="1"/>
    </xf>
    <xf numFmtId="4" fontId="1" fillId="4" borderId="20" xfId="0" applyNumberFormat="1" applyFont="1" applyFill="1" applyBorder="1" applyAlignment="1">
      <alignment horizontal="right" vertical="top" wrapText="1"/>
    </xf>
    <xf numFmtId="0" fontId="0" fillId="0" borderId="13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14" fontId="1" fillId="4" borderId="23" xfId="0" applyNumberFormat="1" applyFont="1" applyFill="1" applyBorder="1" applyAlignment="1">
      <alignment horizontal="center"/>
    </xf>
    <xf numFmtId="14" fontId="0" fillId="0" borderId="4" xfId="0" applyNumberFormat="1" applyBorder="1" applyAlignment="1" applyProtection="1">
      <alignment horizontal="left"/>
      <protection locked="0"/>
    </xf>
    <xf numFmtId="0" fontId="0" fillId="0" borderId="5" xfId="0" applyBorder="1" applyProtection="1">
      <protection locked="0"/>
    </xf>
    <xf numFmtId="164" fontId="0" fillId="0" borderId="5" xfId="3" applyNumberFormat="1" applyFon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4" fontId="0" fillId="0" borderId="6" xfId="0" applyNumberFormat="1" applyBorder="1" applyProtection="1">
      <protection locked="0"/>
    </xf>
    <xf numFmtId="14" fontId="0" fillId="0" borderId="10" xfId="0" applyNumberFormat="1" applyBorder="1" applyAlignment="1" applyProtection="1">
      <alignment horizontal="left"/>
      <protection locked="0"/>
    </xf>
    <xf numFmtId="0" fontId="0" fillId="0" borderId="11" xfId="0" applyBorder="1" applyProtection="1">
      <protection locked="0"/>
    </xf>
    <xf numFmtId="164" fontId="0" fillId="0" borderId="11" xfId="3" applyNumberFormat="1" applyFont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4" fontId="0" fillId="0" borderId="12" xfId="0" applyNumberFormat="1" applyBorder="1" applyProtection="1">
      <protection locked="0"/>
    </xf>
    <xf numFmtId="0" fontId="0" fillId="3" borderId="0" xfId="0" applyFill="1" applyProtection="1">
      <protection locked="0"/>
    </xf>
    <xf numFmtId="14" fontId="0" fillId="3" borderId="0" xfId="0" applyNumberFormat="1" applyFill="1" applyAlignment="1" applyProtection="1">
      <alignment horizontal="left"/>
      <protection locked="0"/>
    </xf>
    <xf numFmtId="0" fontId="0" fillId="0" borderId="0" xfId="0" applyProtection="1"/>
    <xf numFmtId="4" fontId="0" fillId="0" borderId="5" xfId="3" applyNumberFormat="1" applyFont="1" applyBorder="1" applyAlignment="1" applyProtection="1">
      <alignment horizontal="right"/>
      <protection locked="0"/>
    </xf>
    <xf numFmtId="4" fontId="0" fillId="0" borderId="11" xfId="3" applyNumberFormat="1" applyFont="1" applyBorder="1" applyAlignment="1" applyProtection="1">
      <alignment horizontal="right"/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right"/>
    </xf>
    <xf numFmtId="14" fontId="0" fillId="0" borderId="0" xfId="0" applyNumberFormat="1" applyBorder="1" applyProtection="1"/>
    <xf numFmtId="0" fontId="1" fillId="4" borderId="18" xfId="0" applyFont="1" applyFill="1" applyBorder="1" applyAlignment="1" applyProtection="1">
      <alignment vertical="top" wrapText="1"/>
    </xf>
    <xf numFmtId="0" fontId="1" fillId="4" borderId="21" xfId="0" applyFont="1" applyFill="1" applyBorder="1" applyAlignment="1" applyProtection="1">
      <alignment horizontal="center" vertical="top" wrapText="1"/>
    </xf>
    <xf numFmtId="165" fontId="1" fillId="4" borderId="19" xfId="0" applyNumberFormat="1" applyFont="1" applyFill="1" applyBorder="1" applyAlignment="1" applyProtection="1">
      <alignment horizontal="center" vertical="top" wrapText="1"/>
    </xf>
    <xf numFmtId="4" fontId="1" fillId="4" borderId="20" xfId="0" applyNumberFormat="1" applyFont="1" applyFill="1" applyBorder="1" applyAlignment="1" applyProtection="1">
      <alignment horizontal="right" vertical="top" wrapText="1"/>
    </xf>
    <xf numFmtId="0" fontId="0" fillId="4" borderId="15" xfId="0" applyFill="1" applyBorder="1" applyProtection="1"/>
    <xf numFmtId="0" fontId="0" fillId="4" borderId="22" xfId="0" applyFill="1" applyBorder="1" applyAlignment="1" applyProtection="1">
      <alignment horizontal="center"/>
    </xf>
    <xf numFmtId="4" fontId="3" fillId="4" borderId="16" xfId="0" applyNumberFormat="1" applyFont="1" applyFill="1" applyBorder="1" applyAlignment="1" applyProtection="1">
      <alignment horizontal="right"/>
    </xf>
    <xf numFmtId="4" fontId="3" fillId="4" borderId="17" xfId="0" applyNumberFormat="1" applyFont="1" applyFill="1" applyBorder="1" applyAlignment="1" applyProtection="1">
      <alignment horizontal="right"/>
    </xf>
  </cellXfs>
  <cellStyles count="4">
    <cellStyle name="Komma" xfId="3" builtinId="3"/>
    <cellStyle name="Standard" xfId="0" builtinId="0"/>
    <cellStyle name="Standard 3" xfId="1" xr:uid="{C9A0016C-6EE2-43D2-9B41-46ADD46384CE}"/>
    <cellStyle name="Standard 4" xfId="2" xr:uid="{C9416FD2-A214-4583-B25D-12BC93B901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323851</xdr:colOff>
      <xdr:row>0</xdr:row>
      <xdr:rowOff>0</xdr:rowOff>
    </xdr:from>
    <xdr:to>
      <xdr:col>4</xdr:col>
      <xdr:colOff>752476</xdr:colOff>
      <xdr:row>2</xdr:row>
      <xdr:rowOff>110891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1D2325D-EDD0-4CB2-BB14-EF39201D7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24351" y="0"/>
          <a:ext cx="990600" cy="5109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952501</xdr:colOff>
      <xdr:row>0</xdr:row>
      <xdr:rowOff>9525</xdr:rowOff>
    </xdr:from>
    <xdr:to>
      <xdr:col>3</xdr:col>
      <xdr:colOff>962026</xdr:colOff>
      <xdr:row>2</xdr:row>
      <xdr:rowOff>120416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91A46D4-99F6-4A92-87B6-E21010F51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24451" y="9525"/>
          <a:ext cx="990600" cy="5109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952501</xdr:colOff>
      <xdr:row>0</xdr:row>
      <xdr:rowOff>38100</xdr:rowOff>
    </xdr:from>
    <xdr:to>
      <xdr:col>3</xdr:col>
      <xdr:colOff>962026</xdr:colOff>
      <xdr:row>2</xdr:row>
      <xdr:rowOff>148991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6935702-13E4-4FDF-A47D-420FFF139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38676" y="38100"/>
          <a:ext cx="990600" cy="51094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323851</xdr:colOff>
      <xdr:row>0</xdr:row>
      <xdr:rowOff>0</xdr:rowOff>
    </xdr:from>
    <xdr:to>
      <xdr:col>5</xdr:col>
      <xdr:colOff>752476</xdr:colOff>
      <xdr:row>2</xdr:row>
      <xdr:rowOff>110891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621C2C7-8F44-43F1-82D6-EAD1C7A4F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76776" y="0"/>
          <a:ext cx="990600" cy="51094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pemogf\AppData\Local\Temp\.abacus\.downloads\document_0_DLRYT35S0NAGOHHRAIF0VRNPB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Kunden\H\454%20Huplant%20Pflanzenkulturen%20AG\Rechnungswesen\Jahresrechnung%20pro%202013\Buchungsbeleg,%20Notizen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1440_Darlehen_Huplant_AG_Hirs"/>
      <sheetName val="_2500_Darlehen_Emil_Huber_AG_A"/>
      <sheetName val="Tabelle2"/>
    </sheet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chungsbeleg"/>
      <sheetName val="_1500___1640"/>
      <sheetName val="Aenderungen"/>
      <sheetName val="Notizen"/>
      <sheetName val="Darl.EmilHuberAG"/>
      <sheetName val="_5700_AHV_IV_EO_ALV"/>
      <sheetName val="_6150_Ersatz_von_Einrichtungen"/>
      <sheetName val="_8900_Steuern"/>
    </sheetNames>
    <sheetDataSet>
      <sheetData sheetId="0" refreshError="1"/>
      <sheetData sheetId="1">
        <row r="21">
          <cell r="L21">
            <v>91925.9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tin Walthert" refreshedDate="44179.30161145833" createdVersion="6" refreshedVersion="6" minRefreshableVersion="3" recordCount="49" xr:uid="{516B656D-D59B-4BD8-AAC1-9A1B31AE463F}">
  <cacheSource type="worksheet">
    <worksheetSource ref="B7:G57" sheet="Kreditoren"/>
  </cacheSource>
  <cacheFields count="6">
    <cacheField name="Lieferant" numFmtId="0">
      <sharedItems containsNonDate="0" containsString="0" containsBlank="1"/>
    </cacheField>
    <cacheField name="erbrachte Leistung, Periode" numFmtId="0">
      <sharedItems containsNonDate="0" containsString="0" containsBlank="1"/>
    </cacheField>
    <cacheField name="MwSt" numFmtId="0">
      <sharedItems containsNonDate="0" containsString="0" containsBlank="1"/>
    </cacheField>
    <cacheField name="Aufw.-Kt." numFmtId="0">
      <sharedItems containsNonDate="0" containsString="0" containsBlank="1" containsNumber="1" containsInteger="1" minValue="5600" maxValue="6510" count="4">
        <m/>
        <n v="6300" u="1"/>
        <n v="5600" u="1"/>
        <n v="6510" u="1"/>
      </sharedItems>
    </cacheField>
    <cacheField name="RG.-Betrag" numFmtId="4">
      <sharedItems containsNonDate="0" containsString="0" containsBlank="1"/>
    </cacheField>
    <cacheField name="Betrag exkl. MWST" numFmtId="43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tin Walthert" refreshedDate="44179.30161145833" createdVersion="6" refreshedVersion="6" minRefreshableVersion="3" recordCount="49" xr:uid="{02058DEB-5FFF-416C-A9A9-0A10D87B6DFE}">
  <cacheSource type="worksheet">
    <worksheetSource ref="A7:F57" sheet="Forderungen"/>
  </cacheSource>
  <cacheFields count="6">
    <cacheField name="Rg.-Datum" numFmtId="14">
      <sharedItems containsNonDate="0" containsDate="1" containsString="0" containsBlank="1" minDate="2020-11-16T00:00:00" maxDate="2020-11-17T00:00:00"/>
    </cacheField>
    <cacheField name="Kunde" numFmtId="0">
      <sharedItems containsBlank="1"/>
    </cacheField>
    <cacheField name="MwSt" numFmtId="0">
      <sharedItems containsString="0" containsBlank="1" containsNumber="1" minValue="0" maxValue="7.7"/>
    </cacheField>
    <cacheField name="Ertr.-kt." numFmtId="0">
      <sharedItems containsString="0" containsBlank="1" containsNumber="1" containsInteger="1" minValue="3000" maxValue="3300" count="5">
        <m/>
        <n v="3000"/>
        <n v="3100"/>
        <n v="3200"/>
        <n v="3300" u="1"/>
      </sharedItems>
    </cacheField>
    <cacheField name="RG.-Betrag" numFmtId="4">
      <sharedItems containsString="0" containsBlank="1" containsNumber="1" minValue="1200" maxValue="3250"/>
    </cacheField>
    <cacheField name="Betrag exkl. MWST" numFmtId="43">
      <sharedItems containsSemiMixedTypes="0" containsString="0" containsNumber="1" minValue="0" maxValue="3145.1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"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">
  <r>
    <m/>
    <m/>
    <m/>
    <x v="0"/>
    <m/>
    <n v="0"/>
  </r>
  <r>
    <d v="2020-11-16T00:00:00"/>
    <s v="Name des Kunden"/>
    <n v="7.7"/>
    <x v="1"/>
    <n v="1200"/>
    <n v="1114.2"/>
  </r>
  <r>
    <d v="2020-11-16T00:00:00"/>
    <s v="Name des Kunden"/>
    <n v="2.5"/>
    <x v="2"/>
    <n v="3000"/>
    <n v="2926.85"/>
  </r>
  <r>
    <d v="2020-11-16T00:00:00"/>
    <s v="Name des Kunden"/>
    <n v="3.7"/>
    <x v="3"/>
    <n v="3250"/>
    <n v="3134.05"/>
  </r>
  <r>
    <d v="2020-11-16T00:00:00"/>
    <s v="Name des Kunden"/>
    <n v="0"/>
    <x v="3"/>
    <n v="3145.15"/>
    <n v="3145.15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  <r>
    <m/>
    <m/>
    <m/>
    <x v="0"/>
    <m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9DBE34-826B-4F1C-8841-EECDF0ADC93D}" name="PivotTable2" cacheId="1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>
  <location ref="M12:O16" firstHeaderRow="0" firstDataRow="1" firstDataCol="1"/>
  <pivotFields count="6">
    <pivotField showAll="0"/>
    <pivotField showAll="0"/>
    <pivotField showAll="0"/>
    <pivotField axis="axisRow" showAll="0">
      <items count="6">
        <item x="1"/>
        <item x="2"/>
        <item x="3"/>
        <item m="1" x="4"/>
        <item h="1" x="0"/>
        <item t="default"/>
      </items>
    </pivotField>
    <pivotField dataField="1" showAll="0"/>
    <pivotField dataField="1" numFmtId="43" showAll="0"/>
  </pivotFields>
  <rowFields count="1">
    <field x="3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Summe von RG.-Betrag" fld="4" baseField="3" baseItem="0" numFmtId="4"/>
    <dataField name="Summe von Betrag exkl. MWST" fld="5" baseField="3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A2E888C-57FB-4D4F-885B-5EA39D9442F0}" name="PivotTable3" cacheId="0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>
  <location ref="N12:P14" firstHeaderRow="0" firstDataRow="1" firstDataCol="1"/>
  <pivotFields count="6">
    <pivotField showAll="0"/>
    <pivotField showAll="0"/>
    <pivotField showAll="0"/>
    <pivotField axis="axisRow" showAll="0">
      <items count="5">
        <item m="1" x="3"/>
        <item x="0"/>
        <item m="1" x="2"/>
        <item m="1" x="1"/>
        <item t="default"/>
      </items>
    </pivotField>
    <pivotField dataField="1" showAll="0"/>
    <pivotField dataField="1" numFmtId="43" showAll="0"/>
  </pivotFields>
  <rowFields count="1">
    <field x="3"/>
  </rowFields>
  <rowItems count="2"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umme von RG.-Betrag" fld="4" baseField="3" baseItem="1" numFmtId="4"/>
    <dataField name="Summe von Betrag exkl. MWST" fld="5" baseField="3" baseItem="1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2.xm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A1490-D314-4453-A4AC-86445C0078F9}">
  <sheetPr>
    <tabColor rgb="FFFFC000"/>
  </sheetPr>
  <dimension ref="A1:C26"/>
  <sheetViews>
    <sheetView workbookViewId="0">
      <selection activeCell="B9" sqref="B9"/>
    </sheetView>
  </sheetViews>
  <sheetFormatPr baseColWidth="10" defaultRowHeight="12.75" x14ac:dyDescent="0.2"/>
  <cols>
    <col min="1" max="1" width="16.85546875" customWidth="1"/>
    <col min="2" max="2" width="28.5703125" customWidth="1"/>
  </cols>
  <sheetData>
    <row r="1" spans="1:3" x14ac:dyDescent="0.2">
      <c r="A1" s="3" t="s">
        <v>12</v>
      </c>
    </row>
    <row r="4" spans="1:3" x14ac:dyDescent="0.2">
      <c r="A4" t="s">
        <v>6</v>
      </c>
      <c r="B4" s="80" t="s">
        <v>61</v>
      </c>
    </row>
    <row r="5" spans="1:3" x14ac:dyDescent="0.2">
      <c r="A5" t="s">
        <v>7</v>
      </c>
      <c r="B5" s="80" t="s">
        <v>10</v>
      </c>
    </row>
    <row r="6" spans="1:3" x14ac:dyDescent="0.2">
      <c r="A6" t="s">
        <v>8</v>
      </c>
      <c r="B6" s="80" t="s">
        <v>9</v>
      </c>
    </row>
    <row r="7" spans="1:3" x14ac:dyDescent="0.2">
      <c r="A7" t="s">
        <v>13</v>
      </c>
      <c r="B7" s="81">
        <v>46022</v>
      </c>
    </row>
    <row r="8" spans="1:3" x14ac:dyDescent="0.2">
      <c r="B8" s="82"/>
    </row>
    <row r="9" spans="1:3" x14ac:dyDescent="0.2">
      <c r="A9" t="s">
        <v>11</v>
      </c>
      <c r="B9" s="80" t="s">
        <v>62</v>
      </c>
      <c r="C9" s="4" t="s">
        <v>48</v>
      </c>
    </row>
    <row r="15" spans="1:3" hidden="1" x14ac:dyDescent="0.2">
      <c r="A15" t="s">
        <v>18</v>
      </c>
      <c r="B15" t="s">
        <v>63</v>
      </c>
      <c r="C15" s="11">
        <v>7.7</v>
      </c>
    </row>
    <row r="16" spans="1:3" hidden="1" x14ac:dyDescent="0.2">
      <c r="B16" t="s">
        <v>64</v>
      </c>
      <c r="C16" s="11">
        <v>3.7</v>
      </c>
    </row>
    <row r="17" spans="2:3" hidden="1" x14ac:dyDescent="0.2">
      <c r="B17" t="s">
        <v>65</v>
      </c>
      <c r="C17" s="11">
        <v>2.5</v>
      </c>
    </row>
    <row r="18" spans="2:3" hidden="1" x14ac:dyDescent="0.2">
      <c r="B18" t="s">
        <v>22</v>
      </c>
      <c r="C18" s="11">
        <v>0</v>
      </c>
    </row>
    <row r="19" spans="2:3" hidden="1" x14ac:dyDescent="0.2">
      <c r="B19" t="s">
        <v>19</v>
      </c>
      <c r="C19" s="11">
        <v>8.1</v>
      </c>
    </row>
    <row r="20" spans="2:3" hidden="1" x14ac:dyDescent="0.2">
      <c r="B20" t="s">
        <v>20</v>
      </c>
      <c r="C20" s="11">
        <v>3.8</v>
      </c>
    </row>
    <row r="21" spans="2:3" hidden="1" x14ac:dyDescent="0.2">
      <c r="B21" t="s">
        <v>21</v>
      </c>
      <c r="C21" s="11">
        <v>2.6</v>
      </c>
    </row>
    <row r="24" spans="2:3" x14ac:dyDescent="0.2">
      <c r="C24" s="11"/>
    </row>
    <row r="25" spans="2:3" x14ac:dyDescent="0.2">
      <c r="C25" s="11"/>
    </row>
    <row r="26" spans="2:3" x14ac:dyDescent="0.2">
      <c r="C26" s="11"/>
    </row>
  </sheetData>
  <sheetProtection algorithmName="SHA-512" hashValue="hakKYVugskNpjImXW2CV9M54XN42gC/hneJnoXe+imVOEvDgsLmx/FYzD3+omg+cnpU+br9UjgnNZGRXalfzlw==" saltValue="DUtVCSmSRIgmgoIu3x/uNg==" spinCount="100000" sheet="1" objects="1" scenarios="1" selectLockedCells="1"/>
  <dataValidations count="1">
    <dataValidation type="list" allowBlank="1" showInputMessage="1" showErrorMessage="1" sqref="B9" xr:uid="{60B28AA0-634D-481A-8975-C0BA951133CD}">
      <formula1>"effektive Methode, Saldosteuersatzmethode"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F3AC2-9908-4568-86EC-6075691D3DD1}">
  <dimension ref="A1:P79"/>
  <sheetViews>
    <sheetView zoomScaleNormal="100" zoomScaleSheetLayoutView="100" workbookViewId="0">
      <selection activeCell="B55" sqref="B55"/>
    </sheetView>
  </sheetViews>
  <sheetFormatPr baseColWidth="10" defaultRowHeight="12.75" x14ac:dyDescent="0.2"/>
  <cols>
    <col min="1" max="1" width="11.7109375" customWidth="1"/>
    <col min="2" max="2" width="50.7109375" customWidth="1"/>
    <col min="3" max="3" width="9.42578125" style="5" customWidth="1"/>
    <col min="4" max="4" width="8.42578125" customWidth="1"/>
    <col min="6" max="6" width="22.42578125" customWidth="1"/>
    <col min="7" max="7" width="4.140625" style="44" customWidth="1"/>
    <col min="8" max="8" width="10.42578125" style="5" hidden="1" customWidth="1"/>
    <col min="9" max="9" width="11.42578125" hidden="1" customWidth="1"/>
    <col min="10" max="10" width="6.28515625" style="5" hidden="1" customWidth="1"/>
    <col min="11" max="11" width="89.140625" hidden="1" customWidth="1"/>
    <col min="12" max="12" width="5.5703125" hidden="1" customWidth="1"/>
    <col min="13" max="13" width="22.42578125" hidden="1" customWidth="1"/>
    <col min="14" max="14" width="22.5703125" hidden="1" customWidth="1"/>
    <col min="15" max="15" width="30.28515625" hidden="1" customWidth="1"/>
    <col min="16" max="16" width="11.42578125" customWidth="1"/>
  </cols>
  <sheetData>
    <row r="1" spans="1:16" ht="15.75" x14ac:dyDescent="0.25">
      <c r="A1" s="1" t="s">
        <v>59</v>
      </c>
      <c r="M1" s="2" t="s">
        <v>17</v>
      </c>
      <c r="O1" s="8">
        <v>1100</v>
      </c>
    </row>
    <row r="2" spans="1:16" ht="15.75" x14ac:dyDescent="0.25">
      <c r="A2" s="1"/>
      <c r="M2" s="2" t="s">
        <v>23</v>
      </c>
      <c r="O2" s="8">
        <v>1</v>
      </c>
      <c r="P2" s="2"/>
    </row>
    <row r="3" spans="1:16" x14ac:dyDescent="0.2">
      <c r="M3" s="2" t="s">
        <v>0</v>
      </c>
      <c r="O3" s="9" t="s">
        <v>4</v>
      </c>
    </row>
    <row r="4" spans="1:16" x14ac:dyDescent="0.2">
      <c r="M4" s="2"/>
      <c r="O4" s="9"/>
    </row>
    <row r="5" spans="1:16" x14ac:dyDescent="0.2">
      <c r="A5" s="23" t="str">
        <f>+Grunddaten!B4</f>
        <v>Muster AG</v>
      </c>
      <c r="C5" s="7" t="s">
        <v>3</v>
      </c>
      <c r="E5" s="6">
        <f>+Grunddaten!B7</f>
        <v>46022</v>
      </c>
      <c r="M5" s="2" t="s">
        <v>30</v>
      </c>
      <c r="N5" s="10">
        <f>+Grunddaten!C15</f>
        <v>7.7</v>
      </c>
      <c r="O5" s="8">
        <v>311</v>
      </c>
    </row>
    <row r="6" spans="1:16" x14ac:dyDescent="0.2">
      <c r="M6" s="2" t="s">
        <v>30</v>
      </c>
      <c r="N6" s="10">
        <f>+Grunddaten!C16</f>
        <v>3.7</v>
      </c>
      <c r="O6" s="8">
        <v>313</v>
      </c>
    </row>
    <row r="7" spans="1:16" x14ac:dyDescent="0.2">
      <c r="A7" s="12" t="s">
        <v>29</v>
      </c>
      <c r="B7" s="13" t="s">
        <v>14</v>
      </c>
      <c r="C7" s="14" t="s">
        <v>27</v>
      </c>
      <c r="D7" s="15" t="s">
        <v>25</v>
      </c>
      <c r="E7" s="16" t="s">
        <v>26</v>
      </c>
      <c r="F7" s="24" t="s">
        <v>24</v>
      </c>
      <c r="G7" s="45"/>
      <c r="H7" s="49" t="s">
        <v>16</v>
      </c>
      <c r="I7" s="30" t="s">
        <v>2</v>
      </c>
      <c r="J7" s="30" t="s">
        <v>28</v>
      </c>
      <c r="K7" s="31" t="s">
        <v>1</v>
      </c>
      <c r="M7" s="2" t="s">
        <v>31</v>
      </c>
      <c r="N7" s="10">
        <f>+Grunddaten!C17</f>
        <v>2.5</v>
      </c>
      <c r="O7" s="8">
        <v>312</v>
      </c>
    </row>
    <row r="8" spans="1:16" x14ac:dyDescent="0.2">
      <c r="A8" s="70"/>
      <c r="B8" s="71"/>
      <c r="C8" s="72"/>
      <c r="D8" s="73"/>
      <c r="E8" s="74"/>
      <c r="F8" s="26">
        <f t="shared" ref="F8:F51" si="0">ROUND((E8/(100+C8)*100)*2,1)/2</f>
        <v>0</v>
      </c>
      <c r="G8" s="46"/>
      <c r="H8" s="25"/>
      <c r="I8" s="17">
        <f>IF(O2="","",O2)</f>
        <v>1</v>
      </c>
      <c r="J8" s="17" t="s">
        <v>4</v>
      </c>
      <c r="K8" s="27" t="str">
        <f t="shared" ref="K8:K39" si="1">CONCATENATE(",,",TEXT(A8,"TT.MM.JJJJ"),",",$O$1,",",D8,",",CHAR(34)&amp;B8&amp;CHAR(34),",",F8,",,","S",",,,",I8,",,,,,,F,,,,,,,,,,,,,,,,,",J8,",",H8,",,,,,,,,,,,,,,,,,,,,,,,,,,,,,E")</f>
        <v>,,00.01.1900,1100,,"",0,,S,,,1,,,,,,F,,,,,,,,,,,,,,,,,R,,,,,,,,,,,,,,,,,,,,,,,,,,,,,,E</v>
      </c>
      <c r="M8" s="2" t="s">
        <v>32</v>
      </c>
      <c r="N8" s="10">
        <f>+Grunddaten!C18</f>
        <v>0</v>
      </c>
      <c r="O8" s="8">
        <v>400</v>
      </c>
    </row>
    <row r="9" spans="1:16" x14ac:dyDescent="0.2">
      <c r="A9" s="70"/>
      <c r="B9" s="71"/>
      <c r="C9" s="72"/>
      <c r="D9" s="73"/>
      <c r="E9" s="74"/>
      <c r="F9" s="26">
        <f t="shared" si="0"/>
        <v>0</v>
      </c>
      <c r="G9" s="46"/>
      <c r="H9" s="25"/>
      <c r="I9" s="17">
        <f>IF($O$2&gt;0,I8+1,"")</f>
        <v>2</v>
      </c>
      <c r="J9" s="17" t="s">
        <v>4</v>
      </c>
      <c r="K9" s="27" t="str">
        <f t="shared" si="1"/>
        <v>,,00.01.1900,1100,,"",0,,S,,,2,,,,,,F,,,,,,,,,,,,,,,,,R,,,,,,,,,,,,,,,,,,,,,,,,,,,,,,E</v>
      </c>
    </row>
    <row r="10" spans="1:16" x14ac:dyDescent="0.2">
      <c r="A10" s="70"/>
      <c r="B10" s="71"/>
      <c r="C10" s="72"/>
      <c r="D10" s="73"/>
      <c r="E10" s="74"/>
      <c r="F10" s="26">
        <f t="shared" si="0"/>
        <v>0</v>
      </c>
      <c r="G10" s="46"/>
      <c r="H10" s="25"/>
      <c r="I10" s="17">
        <f t="shared" ref="I10:I57" si="2">IF($O$2&gt;0,I9+1,"")</f>
        <v>3</v>
      </c>
      <c r="J10" s="17" t="s">
        <v>4</v>
      </c>
      <c r="K10" s="27" t="str">
        <f t="shared" si="1"/>
        <v>,,00.01.1900,1100,,"",0,,S,,,3,,,,,,F,,,,,,,,,,,,,,,,,R,,,,,,,,,,,,,,,,,,,,,,,,,,,,,,E</v>
      </c>
    </row>
    <row r="11" spans="1:16" x14ac:dyDescent="0.2">
      <c r="A11" s="70"/>
      <c r="B11" s="71"/>
      <c r="C11" s="72"/>
      <c r="D11" s="73"/>
      <c r="E11" s="74"/>
      <c r="F11" s="26">
        <f t="shared" si="0"/>
        <v>0</v>
      </c>
      <c r="G11" s="46"/>
      <c r="H11" s="25"/>
      <c r="I11" s="17">
        <f t="shared" si="2"/>
        <v>4</v>
      </c>
      <c r="J11" s="17" t="s">
        <v>4</v>
      </c>
      <c r="K11" s="27" t="str">
        <f t="shared" si="1"/>
        <v>,,00.01.1900,1100,,"",0,,S,,,4,,,,,,F,,,,,,,,,,,,,,,,,R,,,,,,,,,,,,,,,,,,,,,,,,,,,,,,E</v>
      </c>
    </row>
    <row r="12" spans="1:16" x14ac:dyDescent="0.2">
      <c r="A12" s="70"/>
      <c r="B12" s="71"/>
      <c r="C12" s="72"/>
      <c r="D12" s="73"/>
      <c r="E12" s="74"/>
      <c r="F12" s="26">
        <f t="shared" si="0"/>
        <v>0</v>
      </c>
      <c r="G12" s="46"/>
      <c r="H12" s="25"/>
      <c r="I12" s="17">
        <f t="shared" si="2"/>
        <v>5</v>
      </c>
      <c r="J12" s="17" t="s">
        <v>4</v>
      </c>
      <c r="K12" s="27" t="str">
        <f t="shared" si="1"/>
        <v>,,00.01.1900,1100,,"",0,,S,,,5,,,,,,F,,,,,,,,,,,,,,,,,R,,,,,,,,,,,,,,,,,,,,,,,,,,,,,,E</v>
      </c>
      <c r="M12" s="38" t="s">
        <v>34</v>
      </c>
      <c r="N12" t="s">
        <v>37</v>
      </c>
      <c r="O12" t="s">
        <v>38</v>
      </c>
    </row>
    <row r="13" spans="1:16" x14ac:dyDescent="0.2">
      <c r="A13" s="70"/>
      <c r="B13" s="71"/>
      <c r="C13" s="72"/>
      <c r="D13" s="73"/>
      <c r="E13" s="74"/>
      <c r="F13" s="26">
        <f t="shared" si="0"/>
        <v>0</v>
      </c>
      <c r="G13" s="46"/>
      <c r="H13" s="25"/>
      <c r="I13" s="17">
        <f t="shared" si="2"/>
        <v>6</v>
      </c>
      <c r="J13" s="17" t="s">
        <v>4</v>
      </c>
      <c r="K13" s="27" t="str">
        <f t="shared" si="1"/>
        <v>,,00.01.1900,1100,,"",0,,S,,,6,,,,,,F,,,,,,,,,,,,,,,,,R,,,,,,,,,,,,,,,,,,,,,,,,,,,,,,E</v>
      </c>
      <c r="M13" s="39">
        <v>3000</v>
      </c>
      <c r="N13" s="40">
        <v>1200</v>
      </c>
      <c r="O13" s="40">
        <v>1114.2</v>
      </c>
    </row>
    <row r="14" spans="1:16" x14ac:dyDescent="0.2">
      <c r="A14" s="70"/>
      <c r="B14" s="71"/>
      <c r="C14" s="72"/>
      <c r="D14" s="73"/>
      <c r="E14" s="74"/>
      <c r="F14" s="26">
        <f t="shared" si="0"/>
        <v>0</v>
      </c>
      <c r="G14" s="46"/>
      <c r="H14" s="25"/>
      <c r="I14" s="17">
        <f t="shared" si="2"/>
        <v>7</v>
      </c>
      <c r="J14" s="17" t="s">
        <v>4</v>
      </c>
      <c r="K14" s="27" t="str">
        <f t="shared" si="1"/>
        <v>,,00.01.1900,1100,,"",0,,S,,,7,,,,,,F,,,,,,,,,,,,,,,,,R,,,,,,,,,,,,,,,,,,,,,,,,,,,,,,E</v>
      </c>
      <c r="M14" s="39">
        <v>3100</v>
      </c>
      <c r="N14" s="40">
        <v>3000</v>
      </c>
      <c r="O14" s="40">
        <v>2926.85</v>
      </c>
    </row>
    <row r="15" spans="1:16" x14ac:dyDescent="0.2">
      <c r="A15" s="70"/>
      <c r="B15" s="71"/>
      <c r="C15" s="72"/>
      <c r="D15" s="73"/>
      <c r="E15" s="74"/>
      <c r="F15" s="26">
        <f t="shared" si="0"/>
        <v>0</v>
      </c>
      <c r="G15" s="46"/>
      <c r="H15" s="25"/>
      <c r="I15" s="17">
        <f t="shared" si="2"/>
        <v>8</v>
      </c>
      <c r="J15" s="17" t="s">
        <v>4</v>
      </c>
      <c r="K15" s="27" t="str">
        <f t="shared" si="1"/>
        <v>,,00.01.1900,1100,,"",0,,S,,,8,,,,,,F,,,,,,,,,,,,,,,,,R,,,,,,,,,,,,,,,,,,,,,,,,,,,,,,E</v>
      </c>
      <c r="M15" s="39">
        <v>3200</v>
      </c>
      <c r="N15" s="40">
        <v>6395.15</v>
      </c>
      <c r="O15" s="40">
        <v>6279.2000000000007</v>
      </c>
    </row>
    <row r="16" spans="1:16" x14ac:dyDescent="0.2">
      <c r="A16" s="70"/>
      <c r="B16" s="71"/>
      <c r="C16" s="72"/>
      <c r="D16" s="73"/>
      <c r="E16" s="74"/>
      <c r="F16" s="26">
        <f t="shared" si="0"/>
        <v>0</v>
      </c>
      <c r="G16" s="46"/>
      <c r="H16" s="25"/>
      <c r="I16" s="17">
        <f t="shared" si="2"/>
        <v>9</v>
      </c>
      <c r="J16" s="17" t="s">
        <v>4</v>
      </c>
      <c r="K16" s="27" t="str">
        <f t="shared" si="1"/>
        <v>,,00.01.1900,1100,,"",0,,S,,,9,,,,,,F,,,,,,,,,,,,,,,,,R,,,,,,,,,,,,,,,,,,,,,,,,,,,,,,E</v>
      </c>
      <c r="M16" s="39" t="s">
        <v>36</v>
      </c>
      <c r="N16" s="40">
        <v>10595.15</v>
      </c>
      <c r="O16" s="40">
        <v>10320.25</v>
      </c>
    </row>
    <row r="17" spans="1:15" x14ac:dyDescent="0.2">
      <c r="A17" s="70"/>
      <c r="B17" s="71"/>
      <c r="C17" s="72"/>
      <c r="D17" s="73"/>
      <c r="E17" s="74"/>
      <c r="F17" s="26">
        <f t="shared" si="0"/>
        <v>0</v>
      </c>
      <c r="G17" s="46"/>
      <c r="H17" s="25"/>
      <c r="I17" s="17">
        <f t="shared" si="2"/>
        <v>10</v>
      </c>
      <c r="J17" s="17" t="s">
        <v>4</v>
      </c>
      <c r="K17" s="27" t="str">
        <f t="shared" si="1"/>
        <v>,,00.01.1900,1100,,"",0,,S,,,10,,,,,,F,,,,,,,,,,,,,,,,,R,,,,,,,,,,,,,,,,,,,,,,,,,,,,,,E</v>
      </c>
    </row>
    <row r="18" spans="1:15" x14ac:dyDescent="0.2">
      <c r="A18" s="70"/>
      <c r="B18" s="71"/>
      <c r="C18" s="72"/>
      <c r="D18" s="73"/>
      <c r="E18" s="74"/>
      <c r="F18" s="26">
        <f t="shared" si="0"/>
        <v>0</v>
      </c>
      <c r="G18" s="46"/>
      <c r="H18" s="25"/>
      <c r="I18" s="17">
        <f t="shared" si="2"/>
        <v>11</v>
      </c>
      <c r="J18" s="17" t="s">
        <v>4</v>
      </c>
      <c r="K18" s="27" t="str">
        <f t="shared" si="1"/>
        <v>,,00.01.1900,1100,,"",0,,S,,,11,,,,,,F,,,,,,,,,,,,,,,,,R,,,,,,,,,,,,,,,,,,,,,,,,,,,,,,E</v>
      </c>
    </row>
    <row r="19" spans="1:15" x14ac:dyDescent="0.2">
      <c r="A19" s="70"/>
      <c r="B19" s="71"/>
      <c r="C19" s="72"/>
      <c r="D19" s="73"/>
      <c r="E19" s="74"/>
      <c r="F19" s="26">
        <f t="shared" si="0"/>
        <v>0</v>
      </c>
      <c r="G19" s="46"/>
      <c r="H19" s="25"/>
      <c r="I19" s="17">
        <f t="shared" si="2"/>
        <v>12</v>
      </c>
      <c r="J19" s="17" t="s">
        <v>4</v>
      </c>
      <c r="K19" s="27" t="str">
        <f t="shared" si="1"/>
        <v>,,00.01.1900,1100,,"",0,,S,,,12,,,,,,F,,,,,,,,,,,,,,,,,R,,,,,,,,,,,,,,,,,,,,,,,,,,,,,,E</v>
      </c>
      <c r="M19" s="41" t="s">
        <v>57</v>
      </c>
      <c r="N19" s="41"/>
      <c r="O19" s="42">
        <f>GETPIVOTDATA("Summe von RG.-Betrag",$M$12)-GETPIVOTDATA("Summe von Betrag exkl. MWST",$M$12)</f>
        <v>274.89999999999964</v>
      </c>
    </row>
    <row r="20" spans="1:15" x14ac:dyDescent="0.2">
      <c r="A20" s="70"/>
      <c r="B20" s="71"/>
      <c r="C20" s="72"/>
      <c r="D20" s="73"/>
      <c r="E20" s="74"/>
      <c r="F20" s="26">
        <f t="shared" si="0"/>
        <v>0</v>
      </c>
      <c r="G20" s="46"/>
      <c r="H20" s="25"/>
      <c r="I20" s="17">
        <f t="shared" si="2"/>
        <v>13</v>
      </c>
      <c r="J20" s="17" t="s">
        <v>4</v>
      </c>
      <c r="K20" s="27" t="str">
        <f t="shared" si="1"/>
        <v>,,00.01.1900,1100,,"",0,,S,,,13,,,,,,F,,,,,,,,,,,,,,,,,R,,,,,,,,,,,,,,,,,,,,,,,,,,,,,,E</v>
      </c>
    </row>
    <row r="21" spans="1:15" x14ac:dyDescent="0.2">
      <c r="A21" s="70"/>
      <c r="B21" s="71"/>
      <c r="C21" s="72"/>
      <c r="D21" s="73"/>
      <c r="E21" s="74"/>
      <c r="F21" s="26">
        <f t="shared" si="0"/>
        <v>0</v>
      </c>
      <c r="G21" s="46"/>
      <c r="H21" s="25"/>
      <c r="I21" s="17">
        <f t="shared" si="2"/>
        <v>14</v>
      </c>
      <c r="J21" s="17" t="s">
        <v>4</v>
      </c>
      <c r="K21" s="27" t="str">
        <f t="shared" si="1"/>
        <v>,,00.01.1900,1100,,"",0,,S,,,14,,,,,,F,,,,,,,,,,,,,,,,,R,,,,,,,,,,,,,,,,,,,,,,,,,,,,,,E</v>
      </c>
    </row>
    <row r="22" spans="1:15" x14ac:dyDescent="0.2">
      <c r="A22" s="70"/>
      <c r="B22" s="71"/>
      <c r="C22" s="72"/>
      <c r="D22" s="73"/>
      <c r="E22" s="74"/>
      <c r="F22" s="26">
        <f t="shared" si="0"/>
        <v>0</v>
      </c>
      <c r="G22" s="46"/>
      <c r="H22" s="25"/>
      <c r="I22" s="17">
        <f t="shared" si="2"/>
        <v>15</v>
      </c>
      <c r="J22" s="17" t="s">
        <v>4</v>
      </c>
      <c r="K22" s="27" t="str">
        <f t="shared" si="1"/>
        <v>,,00.01.1900,1100,,"",0,,S,,,15,,,,,,F,,,,,,,,,,,,,,,,,R,,,,,,,,,,,,,,,,,,,,,,,,,,,,,,E</v>
      </c>
    </row>
    <row r="23" spans="1:15" x14ac:dyDescent="0.2">
      <c r="A23" s="70"/>
      <c r="B23" s="71"/>
      <c r="C23" s="72"/>
      <c r="D23" s="73"/>
      <c r="E23" s="74"/>
      <c r="F23" s="26">
        <f t="shared" si="0"/>
        <v>0</v>
      </c>
      <c r="G23" s="46"/>
      <c r="H23" s="25"/>
      <c r="I23" s="17">
        <f t="shared" si="2"/>
        <v>16</v>
      </c>
      <c r="J23" s="17" t="s">
        <v>4</v>
      </c>
      <c r="K23" s="27" t="str">
        <f t="shared" si="1"/>
        <v>,,00.01.1900,1100,,"",0,,S,,,16,,,,,,F,,,,,,,,,,,,,,,,,R,,,,,,,,,,,,,,,,,,,,,,,,,,,,,,E</v>
      </c>
    </row>
    <row r="24" spans="1:15" x14ac:dyDescent="0.2">
      <c r="A24" s="70"/>
      <c r="B24" s="71"/>
      <c r="C24" s="72"/>
      <c r="D24" s="73"/>
      <c r="E24" s="74"/>
      <c r="F24" s="26">
        <f t="shared" si="0"/>
        <v>0</v>
      </c>
      <c r="G24" s="46"/>
      <c r="H24" s="25"/>
      <c r="I24" s="17">
        <f t="shared" si="2"/>
        <v>17</v>
      </c>
      <c r="J24" s="17" t="s">
        <v>4</v>
      </c>
      <c r="K24" s="27" t="str">
        <f t="shared" si="1"/>
        <v>,,00.01.1900,1100,,"",0,,S,,,17,,,,,,F,,,,,,,,,,,,,,,,,R,,,,,,,,,,,,,,,,,,,,,,,,,,,,,,E</v>
      </c>
    </row>
    <row r="25" spans="1:15" x14ac:dyDescent="0.2">
      <c r="A25" s="70"/>
      <c r="B25" s="71"/>
      <c r="C25" s="72"/>
      <c r="D25" s="73"/>
      <c r="E25" s="74"/>
      <c r="F25" s="26">
        <f t="shared" si="0"/>
        <v>0</v>
      </c>
      <c r="G25" s="46"/>
      <c r="H25" s="25"/>
      <c r="I25" s="17">
        <f t="shared" si="2"/>
        <v>18</v>
      </c>
      <c r="J25" s="17" t="s">
        <v>4</v>
      </c>
      <c r="K25" s="27" t="str">
        <f t="shared" si="1"/>
        <v>,,00.01.1900,1100,,"",0,,S,,,18,,,,,,F,,,,,,,,,,,,,,,,,R,,,,,,,,,,,,,,,,,,,,,,,,,,,,,,E</v>
      </c>
    </row>
    <row r="26" spans="1:15" x14ac:dyDescent="0.2">
      <c r="A26" s="70"/>
      <c r="B26" s="71"/>
      <c r="C26" s="72"/>
      <c r="D26" s="73"/>
      <c r="E26" s="74"/>
      <c r="F26" s="26">
        <f t="shared" si="0"/>
        <v>0</v>
      </c>
      <c r="G26" s="46"/>
      <c r="H26" s="25"/>
      <c r="I26" s="17">
        <f t="shared" si="2"/>
        <v>19</v>
      </c>
      <c r="J26" s="17" t="s">
        <v>4</v>
      </c>
      <c r="K26" s="27" t="str">
        <f t="shared" si="1"/>
        <v>,,00.01.1900,1100,,"",0,,S,,,19,,,,,,F,,,,,,,,,,,,,,,,,R,,,,,,,,,,,,,,,,,,,,,,,,,,,,,,E</v>
      </c>
    </row>
    <row r="27" spans="1:15" x14ac:dyDescent="0.2">
      <c r="A27" s="75"/>
      <c r="B27" s="76"/>
      <c r="C27" s="77"/>
      <c r="D27" s="78"/>
      <c r="E27" s="79"/>
      <c r="F27" s="26">
        <f t="shared" si="0"/>
        <v>0</v>
      </c>
      <c r="G27" s="46"/>
      <c r="H27" s="25"/>
      <c r="I27" s="17">
        <f t="shared" si="2"/>
        <v>20</v>
      </c>
      <c r="J27" s="17" t="s">
        <v>4</v>
      </c>
      <c r="K27" s="27" t="str">
        <f t="shared" si="1"/>
        <v>,,00.01.1900,1100,,"",0,,S,,,20,,,,,,F,,,,,,,,,,,,,,,,,R,,,,,,,,,,,,,,,,,,,,,,,,,,,,,,E</v>
      </c>
    </row>
    <row r="28" spans="1:15" x14ac:dyDescent="0.2">
      <c r="A28" s="75"/>
      <c r="B28" s="76"/>
      <c r="C28" s="77"/>
      <c r="D28" s="78"/>
      <c r="E28" s="79"/>
      <c r="F28" s="26">
        <f t="shared" si="0"/>
        <v>0</v>
      </c>
      <c r="G28" s="46"/>
      <c r="H28" s="25"/>
      <c r="I28" s="17">
        <f t="shared" si="2"/>
        <v>21</v>
      </c>
      <c r="J28" s="17" t="s">
        <v>4</v>
      </c>
      <c r="K28" s="27" t="str">
        <f t="shared" si="1"/>
        <v>,,00.01.1900,1100,,"",0,,S,,,21,,,,,,F,,,,,,,,,,,,,,,,,R,,,,,,,,,,,,,,,,,,,,,,,,,,,,,,E</v>
      </c>
    </row>
    <row r="29" spans="1:15" x14ac:dyDescent="0.2">
      <c r="A29" s="75"/>
      <c r="B29" s="76"/>
      <c r="C29" s="77"/>
      <c r="D29" s="78"/>
      <c r="E29" s="79"/>
      <c r="F29" s="26">
        <f t="shared" si="0"/>
        <v>0</v>
      </c>
      <c r="G29" s="46"/>
      <c r="H29" s="25"/>
      <c r="I29" s="17">
        <f t="shared" si="2"/>
        <v>22</v>
      </c>
      <c r="J29" s="17" t="s">
        <v>4</v>
      </c>
      <c r="K29" s="27" t="str">
        <f t="shared" si="1"/>
        <v>,,00.01.1900,1100,,"",0,,S,,,22,,,,,,F,,,,,,,,,,,,,,,,,R,,,,,,,,,,,,,,,,,,,,,,,,,,,,,,E</v>
      </c>
    </row>
    <row r="30" spans="1:15" x14ac:dyDescent="0.2">
      <c r="A30" s="75"/>
      <c r="B30" s="76"/>
      <c r="C30" s="77"/>
      <c r="D30" s="78"/>
      <c r="E30" s="79"/>
      <c r="F30" s="26">
        <f t="shared" si="0"/>
        <v>0</v>
      </c>
      <c r="G30" s="46"/>
      <c r="H30" s="25"/>
      <c r="I30" s="17">
        <f t="shared" si="2"/>
        <v>23</v>
      </c>
      <c r="J30" s="17" t="s">
        <v>4</v>
      </c>
      <c r="K30" s="27" t="str">
        <f t="shared" si="1"/>
        <v>,,00.01.1900,1100,,"",0,,S,,,23,,,,,,F,,,,,,,,,,,,,,,,,R,,,,,,,,,,,,,,,,,,,,,,,,,,,,,,E</v>
      </c>
    </row>
    <row r="31" spans="1:15" x14ac:dyDescent="0.2">
      <c r="A31" s="75"/>
      <c r="B31" s="76"/>
      <c r="C31" s="77"/>
      <c r="D31" s="78"/>
      <c r="E31" s="79"/>
      <c r="F31" s="26">
        <f t="shared" si="0"/>
        <v>0</v>
      </c>
      <c r="G31" s="46"/>
      <c r="H31" s="25"/>
      <c r="I31" s="17">
        <f t="shared" si="2"/>
        <v>24</v>
      </c>
      <c r="J31" s="17" t="s">
        <v>4</v>
      </c>
      <c r="K31" s="27" t="str">
        <f t="shared" si="1"/>
        <v>,,00.01.1900,1100,,"",0,,S,,,24,,,,,,F,,,,,,,,,,,,,,,,,R,,,,,,,,,,,,,,,,,,,,,,,,,,,,,,E</v>
      </c>
    </row>
    <row r="32" spans="1:15" x14ac:dyDescent="0.2">
      <c r="A32" s="75"/>
      <c r="B32" s="76"/>
      <c r="C32" s="77"/>
      <c r="D32" s="78"/>
      <c r="E32" s="79"/>
      <c r="F32" s="26">
        <f t="shared" si="0"/>
        <v>0</v>
      </c>
      <c r="G32" s="46"/>
      <c r="H32" s="25"/>
      <c r="I32" s="17">
        <f t="shared" si="2"/>
        <v>25</v>
      </c>
      <c r="J32" s="17" t="s">
        <v>4</v>
      </c>
      <c r="K32" s="27" t="str">
        <f t="shared" si="1"/>
        <v>,,00.01.1900,1100,,"",0,,S,,,25,,,,,,F,,,,,,,,,,,,,,,,,R,,,,,,,,,,,,,,,,,,,,,,,,,,,,,,E</v>
      </c>
    </row>
    <row r="33" spans="1:11" x14ac:dyDescent="0.2">
      <c r="A33" s="75"/>
      <c r="B33" s="76"/>
      <c r="C33" s="77"/>
      <c r="D33" s="78"/>
      <c r="E33" s="79"/>
      <c r="F33" s="26">
        <f t="shared" si="0"/>
        <v>0</v>
      </c>
      <c r="G33" s="46"/>
      <c r="H33" s="25"/>
      <c r="I33" s="17">
        <f t="shared" si="2"/>
        <v>26</v>
      </c>
      <c r="J33" s="17" t="s">
        <v>4</v>
      </c>
      <c r="K33" s="27" t="str">
        <f t="shared" si="1"/>
        <v>,,00.01.1900,1100,,"",0,,S,,,26,,,,,,F,,,,,,,,,,,,,,,,,R,,,,,,,,,,,,,,,,,,,,,,,,,,,,,,E</v>
      </c>
    </row>
    <row r="34" spans="1:11" x14ac:dyDescent="0.2">
      <c r="A34" s="75"/>
      <c r="B34" s="76"/>
      <c r="C34" s="77"/>
      <c r="D34" s="78"/>
      <c r="E34" s="79"/>
      <c r="F34" s="26">
        <f t="shared" si="0"/>
        <v>0</v>
      </c>
      <c r="G34" s="46"/>
      <c r="H34" s="25"/>
      <c r="I34" s="17">
        <f t="shared" si="2"/>
        <v>27</v>
      </c>
      <c r="J34" s="17" t="s">
        <v>4</v>
      </c>
      <c r="K34" s="27" t="str">
        <f t="shared" si="1"/>
        <v>,,00.01.1900,1100,,"",0,,S,,,27,,,,,,F,,,,,,,,,,,,,,,,,R,,,,,,,,,,,,,,,,,,,,,,,,,,,,,,E</v>
      </c>
    </row>
    <row r="35" spans="1:11" x14ac:dyDescent="0.2">
      <c r="A35" s="75"/>
      <c r="B35" s="76"/>
      <c r="C35" s="77"/>
      <c r="D35" s="78"/>
      <c r="E35" s="79"/>
      <c r="F35" s="26">
        <f t="shared" si="0"/>
        <v>0</v>
      </c>
      <c r="G35" s="46"/>
      <c r="H35" s="25"/>
      <c r="I35" s="17">
        <f t="shared" si="2"/>
        <v>28</v>
      </c>
      <c r="J35" s="17" t="s">
        <v>4</v>
      </c>
      <c r="K35" s="27" t="str">
        <f t="shared" si="1"/>
        <v>,,00.01.1900,1100,,"",0,,S,,,28,,,,,,F,,,,,,,,,,,,,,,,,R,,,,,,,,,,,,,,,,,,,,,,,,,,,,,,E</v>
      </c>
    </row>
    <row r="36" spans="1:11" x14ac:dyDescent="0.2">
      <c r="A36" s="75"/>
      <c r="B36" s="76"/>
      <c r="C36" s="77"/>
      <c r="D36" s="78"/>
      <c r="E36" s="79"/>
      <c r="F36" s="26">
        <f t="shared" si="0"/>
        <v>0</v>
      </c>
      <c r="G36" s="46"/>
      <c r="H36" s="25"/>
      <c r="I36" s="17">
        <f t="shared" si="2"/>
        <v>29</v>
      </c>
      <c r="J36" s="17" t="s">
        <v>4</v>
      </c>
      <c r="K36" s="27" t="str">
        <f t="shared" si="1"/>
        <v>,,00.01.1900,1100,,"",0,,S,,,29,,,,,,F,,,,,,,,,,,,,,,,,R,,,,,,,,,,,,,,,,,,,,,,,,,,,,,,E</v>
      </c>
    </row>
    <row r="37" spans="1:11" x14ac:dyDescent="0.2">
      <c r="A37" s="75"/>
      <c r="B37" s="76"/>
      <c r="C37" s="77"/>
      <c r="D37" s="78"/>
      <c r="E37" s="79"/>
      <c r="F37" s="26">
        <f t="shared" si="0"/>
        <v>0</v>
      </c>
      <c r="G37" s="46"/>
      <c r="H37" s="25"/>
      <c r="I37" s="17">
        <f t="shared" si="2"/>
        <v>30</v>
      </c>
      <c r="J37" s="17" t="s">
        <v>4</v>
      </c>
      <c r="K37" s="27" t="str">
        <f t="shared" si="1"/>
        <v>,,00.01.1900,1100,,"",0,,S,,,30,,,,,,F,,,,,,,,,,,,,,,,,R,,,,,,,,,,,,,,,,,,,,,,,,,,,,,,E</v>
      </c>
    </row>
    <row r="38" spans="1:11" x14ac:dyDescent="0.2">
      <c r="A38" s="75"/>
      <c r="B38" s="76"/>
      <c r="C38" s="77"/>
      <c r="D38" s="78"/>
      <c r="E38" s="79"/>
      <c r="F38" s="26">
        <f t="shared" si="0"/>
        <v>0</v>
      </c>
      <c r="G38" s="46"/>
      <c r="H38" s="25"/>
      <c r="I38" s="17">
        <f t="shared" si="2"/>
        <v>31</v>
      </c>
      <c r="J38" s="17" t="s">
        <v>4</v>
      </c>
      <c r="K38" s="27" t="str">
        <f t="shared" si="1"/>
        <v>,,00.01.1900,1100,,"",0,,S,,,31,,,,,,F,,,,,,,,,,,,,,,,,R,,,,,,,,,,,,,,,,,,,,,,,,,,,,,,E</v>
      </c>
    </row>
    <row r="39" spans="1:11" x14ac:dyDescent="0.2">
      <c r="A39" s="75"/>
      <c r="B39" s="76"/>
      <c r="C39" s="77"/>
      <c r="D39" s="78"/>
      <c r="E39" s="79"/>
      <c r="F39" s="26">
        <f t="shared" si="0"/>
        <v>0</v>
      </c>
      <c r="G39" s="46"/>
      <c r="H39" s="25"/>
      <c r="I39" s="17">
        <f t="shared" si="2"/>
        <v>32</v>
      </c>
      <c r="J39" s="17" t="s">
        <v>4</v>
      </c>
      <c r="K39" s="27" t="str">
        <f t="shared" si="1"/>
        <v>,,00.01.1900,1100,,"",0,,S,,,32,,,,,,F,,,,,,,,,,,,,,,,,R,,,,,,,,,,,,,,,,,,,,,,,,,,,,,,E</v>
      </c>
    </row>
    <row r="40" spans="1:11" x14ac:dyDescent="0.2">
      <c r="A40" s="75"/>
      <c r="B40" s="76"/>
      <c r="C40" s="77"/>
      <c r="D40" s="78"/>
      <c r="E40" s="79"/>
      <c r="F40" s="26">
        <f t="shared" si="0"/>
        <v>0</v>
      </c>
      <c r="G40" s="46"/>
      <c r="H40" s="25"/>
      <c r="I40" s="17">
        <f t="shared" si="2"/>
        <v>33</v>
      </c>
      <c r="J40" s="17" t="s">
        <v>4</v>
      </c>
      <c r="K40" s="27" t="str">
        <f t="shared" ref="K40:K57" si="3">CONCATENATE(",,",TEXT(A40,"TT.MM.JJJJ"),",",$O$1,",",D40,",",CHAR(34)&amp;B40&amp;CHAR(34),",",F40,",,","S",",,,",I40,",,,,,,F,,,,,,,,,,,,,,,,,",J40,",",H40,",,,,,,,,,,,,,,,,,,,,,,,,,,,,,E")</f>
        <v>,,00.01.1900,1100,,"",0,,S,,,33,,,,,,F,,,,,,,,,,,,,,,,,R,,,,,,,,,,,,,,,,,,,,,,,,,,,,,,E</v>
      </c>
    </row>
    <row r="41" spans="1:11" x14ac:dyDescent="0.2">
      <c r="A41" s="75"/>
      <c r="B41" s="76"/>
      <c r="C41" s="77"/>
      <c r="D41" s="78"/>
      <c r="E41" s="79"/>
      <c r="F41" s="26">
        <f t="shared" si="0"/>
        <v>0</v>
      </c>
      <c r="G41" s="46"/>
      <c r="H41" s="25"/>
      <c r="I41" s="17">
        <f t="shared" si="2"/>
        <v>34</v>
      </c>
      <c r="J41" s="17" t="s">
        <v>4</v>
      </c>
      <c r="K41" s="27" t="str">
        <f t="shared" si="3"/>
        <v>,,00.01.1900,1100,,"",0,,S,,,34,,,,,,F,,,,,,,,,,,,,,,,,R,,,,,,,,,,,,,,,,,,,,,,,,,,,,,,E</v>
      </c>
    </row>
    <row r="42" spans="1:11" x14ac:dyDescent="0.2">
      <c r="A42" s="75"/>
      <c r="B42" s="76"/>
      <c r="C42" s="77"/>
      <c r="D42" s="78"/>
      <c r="E42" s="79"/>
      <c r="F42" s="26">
        <f t="shared" si="0"/>
        <v>0</v>
      </c>
      <c r="G42" s="46"/>
      <c r="H42" s="25"/>
      <c r="I42" s="17">
        <f t="shared" si="2"/>
        <v>35</v>
      </c>
      <c r="J42" s="17" t="s">
        <v>4</v>
      </c>
      <c r="K42" s="27" t="str">
        <f t="shared" si="3"/>
        <v>,,00.01.1900,1100,,"",0,,S,,,35,,,,,,F,,,,,,,,,,,,,,,,,R,,,,,,,,,,,,,,,,,,,,,,,,,,,,,,E</v>
      </c>
    </row>
    <row r="43" spans="1:11" x14ac:dyDescent="0.2">
      <c r="A43" s="75"/>
      <c r="B43" s="76"/>
      <c r="C43" s="77"/>
      <c r="D43" s="78"/>
      <c r="E43" s="79"/>
      <c r="F43" s="26">
        <f t="shared" si="0"/>
        <v>0</v>
      </c>
      <c r="G43" s="46"/>
      <c r="H43" s="25"/>
      <c r="I43" s="17">
        <f t="shared" si="2"/>
        <v>36</v>
      </c>
      <c r="J43" s="17" t="s">
        <v>4</v>
      </c>
      <c r="K43" s="27" t="str">
        <f t="shared" si="3"/>
        <v>,,00.01.1900,1100,,"",0,,S,,,36,,,,,,F,,,,,,,,,,,,,,,,,R,,,,,,,,,,,,,,,,,,,,,,,,,,,,,,E</v>
      </c>
    </row>
    <row r="44" spans="1:11" x14ac:dyDescent="0.2">
      <c r="A44" s="75"/>
      <c r="B44" s="76"/>
      <c r="C44" s="77"/>
      <c r="D44" s="78"/>
      <c r="E44" s="79"/>
      <c r="F44" s="26">
        <f t="shared" ref="F44:F45" si="4">ROUND((E44/(100+C44)*100)*2,1)/2</f>
        <v>0</v>
      </c>
      <c r="G44" s="46"/>
      <c r="H44" s="25"/>
      <c r="I44" s="17">
        <f t="shared" si="2"/>
        <v>37</v>
      </c>
      <c r="J44" s="17" t="s">
        <v>4</v>
      </c>
      <c r="K44" s="27" t="str">
        <f t="shared" si="3"/>
        <v>,,00.01.1900,1100,,"",0,,S,,,37,,,,,,F,,,,,,,,,,,,,,,,,R,,,,,,,,,,,,,,,,,,,,,,,,,,,,,,E</v>
      </c>
    </row>
    <row r="45" spans="1:11" x14ac:dyDescent="0.2">
      <c r="A45" s="75"/>
      <c r="B45" s="76"/>
      <c r="C45" s="77"/>
      <c r="D45" s="78"/>
      <c r="E45" s="79"/>
      <c r="F45" s="26">
        <f t="shared" si="4"/>
        <v>0</v>
      </c>
      <c r="G45" s="46"/>
      <c r="H45" s="25"/>
      <c r="I45" s="17">
        <f t="shared" si="2"/>
        <v>38</v>
      </c>
      <c r="J45" s="17" t="s">
        <v>4</v>
      </c>
      <c r="K45" s="27" t="str">
        <f t="shared" si="3"/>
        <v>,,00.01.1900,1100,,"",0,,S,,,38,,,,,,F,,,,,,,,,,,,,,,,,R,,,,,,,,,,,,,,,,,,,,,,,,,,,,,,E</v>
      </c>
    </row>
    <row r="46" spans="1:11" x14ac:dyDescent="0.2">
      <c r="A46" s="75"/>
      <c r="B46" s="76"/>
      <c r="C46" s="77"/>
      <c r="D46" s="78"/>
      <c r="E46" s="79"/>
      <c r="F46" s="26">
        <f t="shared" si="0"/>
        <v>0</v>
      </c>
      <c r="G46" s="46"/>
      <c r="H46" s="25"/>
      <c r="I46" s="17">
        <f t="shared" si="2"/>
        <v>39</v>
      </c>
      <c r="J46" s="17" t="s">
        <v>4</v>
      </c>
      <c r="K46" s="27" t="str">
        <f t="shared" si="3"/>
        <v>,,00.01.1900,1100,,"",0,,S,,,39,,,,,,F,,,,,,,,,,,,,,,,,R,,,,,,,,,,,,,,,,,,,,,,,,,,,,,,E</v>
      </c>
    </row>
    <row r="47" spans="1:11" x14ac:dyDescent="0.2">
      <c r="A47" s="75"/>
      <c r="B47" s="76"/>
      <c r="C47" s="77"/>
      <c r="D47" s="78"/>
      <c r="E47" s="79"/>
      <c r="F47" s="26">
        <f t="shared" si="0"/>
        <v>0</v>
      </c>
      <c r="G47" s="46"/>
      <c r="H47" s="25"/>
      <c r="I47" s="17">
        <f t="shared" si="2"/>
        <v>40</v>
      </c>
      <c r="J47" s="17" t="s">
        <v>4</v>
      </c>
      <c r="K47" s="27" t="str">
        <f t="shared" si="3"/>
        <v>,,00.01.1900,1100,,"",0,,S,,,40,,,,,,F,,,,,,,,,,,,,,,,,R,,,,,,,,,,,,,,,,,,,,,,,,,,,,,,E</v>
      </c>
    </row>
    <row r="48" spans="1:11" x14ac:dyDescent="0.2">
      <c r="A48" s="75"/>
      <c r="B48" s="76"/>
      <c r="C48" s="77"/>
      <c r="D48" s="78"/>
      <c r="E48" s="79"/>
      <c r="F48" s="26">
        <f t="shared" si="0"/>
        <v>0</v>
      </c>
      <c r="G48" s="46"/>
      <c r="H48" s="25"/>
      <c r="I48" s="17">
        <f t="shared" si="2"/>
        <v>41</v>
      </c>
      <c r="J48" s="17" t="s">
        <v>4</v>
      </c>
      <c r="K48" s="27" t="str">
        <f t="shared" si="3"/>
        <v>,,00.01.1900,1100,,"",0,,S,,,41,,,,,,F,,,,,,,,,,,,,,,,,R,,,,,,,,,,,,,,,,,,,,,,,,,,,,,,E</v>
      </c>
    </row>
    <row r="49" spans="1:11" x14ac:dyDescent="0.2">
      <c r="A49" s="75"/>
      <c r="B49" s="76"/>
      <c r="C49" s="77"/>
      <c r="D49" s="78"/>
      <c r="E49" s="79"/>
      <c r="F49" s="26">
        <f t="shared" si="0"/>
        <v>0</v>
      </c>
      <c r="G49" s="46"/>
      <c r="H49" s="25"/>
      <c r="I49" s="17">
        <f t="shared" si="2"/>
        <v>42</v>
      </c>
      <c r="J49" s="17" t="s">
        <v>4</v>
      </c>
      <c r="K49" s="27" t="str">
        <f t="shared" si="3"/>
        <v>,,00.01.1900,1100,,"",0,,S,,,42,,,,,,F,,,,,,,,,,,,,,,,,R,,,,,,,,,,,,,,,,,,,,,,,,,,,,,,E</v>
      </c>
    </row>
    <row r="50" spans="1:11" x14ac:dyDescent="0.2">
      <c r="A50" s="75"/>
      <c r="B50" s="76"/>
      <c r="C50" s="77"/>
      <c r="D50" s="78"/>
      <c r="E50" s="79"/>
      <c r="F50" s="26">
        <f t="shared" si="0"/>
        <v>0</v>
      </c>
      <c r="G50" s="46"/>
      <c r="H50" s="25"/>
      <c r="I50" s="17">
        <f t="shared" si="2"/>
        <v>43</v>
      </c>
      <c r="J50" s="17" t="s">
        <v>4</v>
      </c>
      <c r="K50" s="27" t="str">
        <f t="shared" si="3"/>
        <v>,,00.01.1900,1100,,"",0,,S,,,43,,,,,,F,,,,,,,,,,,,,,,,,R,,,,,,,,,,,,,,,,,,,,,,,,,,,,,,E</v>
      </c>
    </row>
    <row r="51" spans="1:11" x14ac:dyDescent="0.2">
      <c r="A51" s="75"/>
      <c r="B51" s="76"/>
      <c r="C51" s="77"/>
      <c r="D51" s="78"/>
      <c r="E51" s="79"/>
      <c r="F51" s="26">
        <f t="shared" si="0"/>
        <v>0</v>
      </c>
      <c r="G51" s="46"/>
      <c r="H51" s="25"/>
      <c r="I51" s="17">
        <f t="shared" si="2"/>
        <v>44</v>
      </c>
      <c r="J51" s="17" t="s">
        <v>4</v>
      </c>
      <c r="K51" s="27" t="str">
        <f t="shared" si="3"/>
        <v>,,00.01.1900,1100,,"",0,,S,,,44,,,,,,F,,,,,,,,,,,,,,,,,R,,,,,,,,,,,,,,,,,,,,,,,,,,,,,,E</v>
      </c>
    </row>
    <row r="52" spans="1:11" x14ac:dyDescent="0.2">
      <c r="A52" s="75"/>
      <c r="B52" s="76"/>
      <c r="C52" s="77"/>
      <c r="D52" s="78"/>
      <c r="E52" s="79"/>
      <c r="F52" s="26">
        <f t="shared" ref="F52:F54" si="5">ROUND((E52/(100+C52)*100)*2,1)/2</f>
        <v>0</v>
      </c>
      <c r="G52" s="46"/>
      <c r="H52" s="25"/>
      <c r="I52" s="17">
        <f t="shared" si="2"/>
        <v>45</v>
      </c>
      <c r="J52" s="17" t="s">
        <v>4</v>
      </c>
      <c r="K52" s="27" t="str">
        <f t="shared" si="3"/>
        <v>,,00.01.1900,1100,,"",0,,S,,,45,,,,,,F,,,,,,,,,,,,,,,,,R,,,,,,,,,,,,,,,,,,,,,,,,,,,,,,E</v>
      </c>
    </row>
    <row r="53" spans="1:11" x14ac:dyDescent="0.2">
      <c r="A53" s="75"/>
      <c r="B53" s="76"/>
      <c r="C53" s="77"/>
      <c r="D53" s="78"/>
      <c r="E53" s="79"/>
      <c r="F53" s="26">
        <f t="shared" si="5"/>
        <v>0</v>
      </c>
      <c r="G53" s="46"/>
      <c r="H53" s="25"/>
      <c r="I53" s="17">
        <f t="shared" si="2"/>
        <v>46</v>
      </c>
      <c r="J53" s="17" t="s">
        <v>4</v>
      </c>
      <c r="K53" s="27" t="str">
        <f t="shared" si="3"/>
        <v>,,00.01.1900,1100,,"",0,,S,,,46,,,,,,F,,,,,,,,,,,,,,,,,R,,,,,,,,,,,,,,,,,,,,,,,,,,,,,,E</v>
      </c>
    </row>
    <row r="54" spans="1:11" x14ac:dyDescent="0.2">
      <c r="A54" s="75"/>
      <c r="B54" s="76"/>
      <c r="C54" s="77"/>
      <c r="D54" s="78"/>
      <c r="E54" s="79"/>
      <c r="F54" s="26">
        <f t="shared" si="5"/>
        <v>0</v>
      </c>
      <c r="G54" s="46"/>
      <c r="H54" s="25"/>
      <c r="I54" s="17">
        <f t="shared" si="2"/>
        <v>47</v>
      </c>
      <c r="J54" s="17" t="s">
        <v>4</v>
      </c>
      <c r="K54" s="27" t="str">
        <f t="shared" si="3"/>
        <v>,,00.01.1900,1100,,"",0,,S,,,47,,,,,,F,,,,,,,,,,,,,,,,,R,,,,,,,,,,,,,,,,,,,,,,,,,,,,,,E</v>
      </c>
    </row>
    <row r="55" spans="1:11" x14ac:dyDescent="0.2">
      <c r="A55" s="75"/>
      <c r="B55" s="76"/>
      <c r="C55" s="77"/>
      <c r="D55" s="78"/>
      <c r="E55" s="79"/>
      <c r="F55" s="26">
        <f>ROUND((E55/(100+C55)*100)*2,1)/2</f>
        <v>0</v>
      </c>
      <c r="G55" s="46"/>
      <c r="H55" s="25"/>
      <c r="I55" s="17">
        <f t="shared" si="2"/>
        <v>48</v>
      </c>
      <c r="J55" s="17" t="s">
        <v>4</v>
      </c>
      <c r="K55" s="27" t="str">
        <f t="shared" si="3"/>
        <v>,,00.01.1900,1100,,"",0,,S,,,48,,,,,,F,,,,,,,,,,,,,,,,,R,,,,,,,,,,,,,,,,,,,,,,,,,,,,,,E</v>
      </c>
    </row>
    <row r="56" spans="1:11" x14ac:dyDescent="0.2">
      <c r="A56" s="75"/>
      <c r="B56" s="76"/>
      <c r="C56" s="77"/>
      <c r="D56" s="78"/>
      <c r="E56" s="79"/>
      <c r="F56" s="26">
        <f>ROUND((E56/(100+C56)*100)*2,1)/2</f>
        <v>0</v>
      </c>
      <c r="G56" s="46"/>
      <c r="H56" s="25"/>
      <c r="I56" s="17">
        <f t="shared" si="2"/>
        <v>49</v>
      </c>
      <c r="J56" s="17" t="s">
        <v>4</v>
      </c>
      <c r="K56" s="27" t="str">
        <f t="shared" si="3"/>
        <v>,,00.01.1900,1100,,"",0,,S,,,49,,,,,,F,,,,,,,,,,,,,,,,,R,,,,,,,,,,,,,,,,,,,,,,,,,,,,,,E</v>
      </c>
    </row>
    <row r="57" spans="1:11" x14ac:dyDescent="0.2">
      <c r="A57" s="75"/>
      <c r="B57" s="76"/>
      <c r="C57" s="77"/>
      <c r="D57" s="78"/>
      <c r="E57" s="79"/>
      <c r="F57" s="26">
        <f>ROUND((E57/(100+C57)*100)*2,1)/2</f>
        <v>0</v>
      </c>
      <c r="G57" s="46"/>
      <c r="H57" s="25"/>
      <c r="I57" s="17">
        <f t="shared" si="2"/>
        <v>50</v>
      </c>
      <c r="J57" s="17" t="s">
        <v>4</v>
      </c>
      <c r="K57" s="27" t="str">
        <f t="shared" si="3"/>
        <v>,,00.01.1900,1100,,"",0,,S,,,50,,,,,,F,,,,,,,,,,,,,,,,,R,,,,,,,,,,,,,,,,,,,,,,,,,,,,,,E</v>
      </c>
    </row>
    <row r="58" spans="1:11" x14ac:dyDescent="0.2">
      <c r="A58" s="32" t="s">
        <v>33</v>
      </c>
      <c r="B58" s="33"/>
      <c r="C58" s="34"/>
      <c r="D58" s="35"/>
      <c r="E58" s="36">
        <f>SUM(E8:E57)</f>
        <v>0</v>
      </c>
      <c r="F58" s="37">
        <f>SUM(F8:F57)</f>
        <v>0</v>
      </c>
      <c r="G58" s="47"/>
      <c r="H58" s="25"/>
      <c r="I58" s="17"/>
      <c r="J58" s="17"/>
      <c r="K58" s="27"/>
    </row>
    <row r="59" spans="1:11" x14ac:dyDescent="0.2">
      <c r="A59" s="18"/>
      <c r="B59" s="19"/>
      <c r="C59" s="20"/>
      <c r="D59" s="21"/>
      <c r="E59" s="22"/>
      <c r="F59" s="28"/>
      <c r="G59" s="48"/>
      <c r="H59" s="28"/>
      <c r="I59" s="21"/>
      <c r="J59" s="21"/>
      <c r="K59" s="29"/>
    </row>
    <row r="61" spans="1:11" x14ac:dyDescent="0.2">
      <c r="A61" s="2"/>
    </row>
    <row r="68" spans="8:8" x14ac:dyDescent="0.2">
      <c r="H68"/>
    </row>
    <row r="69" spans="8:8" x14ac:dyDescent="0.2">
      <c r="H69"/>
    </row>
    <row r="70" spans="8:8" x14ac:dyDescent="0.2">
      <c r="H70"/>
    </row>
    <row r="71" spans="8:8" x14ac:dyDescent="0.2">
      <c r="H71"/>
    </row>
    <row r="72" spans="8:8" x14ac:dyDescent="0.2">
      <c r="H72"/>
    </row>
    <row r="73" spans="8:8" x14ac:dyDescent="0.2">
      <c r="H73"/>
    </row>
    <row r="74" spans="8:8" x14ac:dyDescent="0.2">
      <c r="H74"/>
    </row>
    <row r="75" spans="8:8" x14ac:dyDescent="0.2">
      <c r="H75"/>
    </row>
    <row r="76" spans="8:8" x14ac:dyDescent="0.2">
      <c r="H76"/>
    </row>
    <row r="77" spans="8:8" x14ac:dyDescent="0.2">
      <c r="H77"/>
    </row>
    <row r="78" spans="8:8" x14ac:dyDescent="0.2">
      <c r="H78"/>
    </row>
    <row r="79" spans="8:8" x14ac:dyDescent="0.2">
      <c r="H79"/>
    </row>
  </sheetData>
  <sheetProtection algorithmName="SHA-512" hashValue="DW+fR4qnN++htpj5tScf1bgujQYACOb81xoXoRbB+wPeaxq5yoR/pNwk3harWFyK4WfAggouHQc3ih4vWF07xg==" saltValue="7gao3CF+tYKNX+H0C1l08g==" spinCount="100000" sheet="1" selectLockedCells="1"/>
  <dataValidations count="1">
    <dataValidation type="list" allowBlank="1" showInputMessage="1" showErrorMessage="1" sqref="C59" xr:uid="{365469D8-4DF6-4C12-9DD5-629B13E6597F}">
      <formula1>"7.7%,3.7%,2.5%,0.0%"</formula1>
    </dataValidation>
  </dataValidations>
  <pageMargins left="0.70866141732283472" right="0.51181102362204722" top="0.78740157480314965" bottom="0.39370078740157483" header="0.31496062992125984" footer="0.31496062992125984"/>
  <pageSetup paperSize="9" orientation="portrait" r:id="rId2"/>
  <headerFooter>
    <oddFooter>&amp;L&amp;8&amp;D&amp;C&amp;8&amp;F&amp;R&amp;8Seite &amp;P von &amp;N</oddFooter>
  </headerFooter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E21924F-4608-470E-9BEE-4B57FF4BBACE}">
          <x14:formula1>
            <xm:f>Grunddaten!$C$15:$C$21</xm:f>
          </x14:formula1>
          <xm:sqref>C9:C58</xm:sqref>
        </x14:dataValidation>
        <x14:dataValidation type="list" allowBlank="1" showInputMessage="1" showErrorMessage="1" xr:uid="{02BEC998-623C-455C-8967-DEDB80CE5C55}">
          <x14:formula1>
            <xm:f>Grunddaten!$C$15:$C$18</xm:f>
          </x14:formula1>
          <xm:sqref>C8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187A0-9F40-45B0-92AA-FD68C7B3BEBF}">
  <dimension ref="A1:E57"/>
  <sheetViews>
    <sheetView zoomScaleNormal="100" zoomScaleSheetLayoutView="85" workbookViewId="0">
      <selection activeCell="B55" sqref="B55"/>
    </sheetView>
  </sheetViews>
  <sheetFormatPr baseColWidth="10" defaultRowHeight="12.75" x14ac:dyDescent="0.2"/>
  <cols>
    <col min="1" max="1" width="52.42578125" customWidth="1"/>
    <col min="2" max="2" width="9.85546875" style="5" customWidth="1"/>
    <col min="3" max="4" width="14.7109375" style="5" customWidth="1"/>
    <col min="5" max="5" width="4.140625" style="44" customWidth="1"/>
  </cols>
  <sheetData>
    <row r="1" spans="1:5" ht="15.75" x14ac:dyDescent="0.25">
      <c r="A1" s="85" t="s">
        <v>45</v>
      </c>
      <c r="B1" s="86"/>
      <c r="C1" s="87"/>
      <c r="D1" s="87"/>
    </row>
    <row r="2" spans="1:5" ht="15.75" x14ac:dyDescent="0.25">
      <c r="A2" s="85"/>
      <c r="B2" s="87"/>
      <c r="C2" s="87"/>
      <c r="D2" s="87"/>
    </row>
    <row r="3" spans="1:5" ht="15.75" x14ac:dyDescent="0.25">
      <c r="A3" s="82"/>
      <c r="B3" s="86"/>
      <c r="C3" s="87"/>
      <c r="D3" s="87"/>
    </row>
    <row r="4" spans="1:5" x14ac:dyDescent="0.2">
      <c r="A4" s="82"/>
      <c r="B4" s="87"/>
      <c r="C4" s="87"/>
      <c r="D4" s="87"/>
    </row>
    <row r="5" spans="1:5" x14ac:dyDescent="0.2">
      <c r="A5" s="88" t="str">
        <f>+Grunddaten!B4</f>
        <v>Muster AG</v>
      </c>
      <c r="B5" s="89"/>
      <c r="C5" s="90" t="s">
        <v>3</v>
      </c>
      <c r="D5" s="91">
        <f>+Grunddaten!B7</f>
        <v>46022</v>
      </c>
    </row>
    <row r="6" spans="1:5" x14ac:dyDescent="0.2">
      <c r="A6" s="82"/>
      <c r="B6" s="87"/>
      <c r="C6" s="87"/>
      <c r="D6" s="87"/>
    </row>
    <row r="7" spans="1:5" s="52" customFormat="1" ht="23.25" customHeight="1" x14ac:dyDescent="0.2">
      <c r="A7" s="92" t="s">
        <v>46</v>
      </c>
      <c r="B7" s="93" t="s">
        <v>5</v>
      </c>
      <c r="C7" s="94" t="s">
        <v>47</v>
      </c>
      <c r="D7" s="95" t="s">
        <v>49</v>
      </c>
      <c r="E7" s="51"/>
    </row>
    <row r="8" spans="1:5" x14ac:dyDescent="0.2">
      <c r="A8" s="96"/>
      <c r="B8" s="97"/>
      <c r="C8" s="98" t="str">
        <f>IF(Grunddaten!$B$9="effektive Methode","exkl. MWST","inkl. MWST")</f>
        <v>exkl. MWST</v>
      </c>
      <c r="D8" s="99" t="str">
        <f>IF(Grunddaten!$B$9="effektive Methode","exkl. MWST","inkl. MWST")</f>
        <v>exkl. MWST</v>
      </c>
      <c r="E8" s="46"/>
    </row>
    <row r="9" spans="1:5" x14ac:dyDescent="0.2">
      <c r="A9" s="56" t="s">
        <v>58</v>
      </c>
      <c r="B9" s="67">
        <v>1</v>
      </c>
      <c r="C9" s="57"/>
      <c r="D9" s="53" t="str">
        <f>IF(C9&gt;0.01,B9*C9,"")</f>
        <v/>
      </c>
      <c r="E9" s="46"/>
    </row>
    <row r="10" spans="1:5" x14ac:dyDescent="0.2">
      <c r="A10" s="56"/>
      <c r="B10" s="67"/>
      <c r="C10" s="57"/>
      <c r="D10" s="53" t="str">
        <f t="shared" ref="D10:D55" si="0">IF(C10&gt;0.01,B10*C10,"")</f>
        <v/>
      </c>
      <c r="E10" s="46"/>
    </row>
    <row r="11" spans="1:5" x14ac:dyDescent="0.2">
      <c r="A11" s="56"/>
      <c r="B11" s="67"/>
      <c r="C11" s="57"/>
      <c r="D11" s="53" t="str">
        <f t="shared" si="0"/>
        <v/>
      </c>
      <c r="E11" s="46"/>
    </row>
    <row r="12" spans="1:5" x14ac:dyDescent="0.2">
      <c r="A12" s="56"/>
      <c r="B12" s="67"/>
      <c r="C12" s="57"/>
      <c r="D12" s="53" t="str">
        <f t="shared" si="0"/>
        <v/>
      </c>
      <c r="E12" s="46"/>
    </row>
    <row r="13" spans="1:5" x14ac:dyDescent="0.2">
      <c r="A13" s="56"/>
      <c r="B13" s="67"/>
      <c r="C13" s="57"/>
      <c r="D13" s="53" t="str">
        <f t="shared" si="0"/>
        <v/>
      </c>
      <c r="E13" s="46"/>
    </row>
    <row r="14" spans="1:5" x14ac:dyDescent="0.2">
      <c r="A14" s="56"/>
      <c r="B14" s="67"/>
      <c r="C14" s="57"/>
      <c r="D14" s="53" t="str">
        <f t="shared" si="0"/>
        <v/>
      </c>
      <c r="E14" s="46"/>
    </row>
    <row r="15" spans="1:5" x14ac:dyDescent="0.2">
      <c r="A15" s="56"/>
      <c r="B15" s="67"/>
      <c r="C15" s="57"/>
      <c r="D15" s="53" t="str">
        <f t="shared" si="0"/>
        <v/>
      </c>
      <c r="E15" s="46"/>
    </row>
    <row r="16" spans="1:5" x14ac:dyDescent="0.2">
      <c r="A16" s="56"/>
      <c r="B16" s="67"/>
      <c r="C16" s="57"/>
      <c r="D16" s="53" t="str">
        <f t="shared" si="0"/>
        <v/>
      </c>
      <c r="E16" s="46"/>
    </row>
    <row r="17" spans="1:5" x14ac:dyDescent="0.2">
      <c r="A17" s="56"/>
      <c r="B17" s="67"/>
      <c r="C17" s="57"/>
      <c r="D17" s="53" t="str">
        <f t="shared" si="0"/>
        <v/>
      </c>
      <c r="E17" s="46"/>
    </row>
    <row r="18" spans="1:5" x14ac:dyDescent="0.2">
      <c r="A18" s="56"/>
      <c r="B18" s="67"/>
      <c r="C18" s="57"/>
      <c r="D18" s="53" t="str">
        <f t="shared" si="0"/>
        <v/>
      </c>
      <c r="E18" s="46"/>
    </row>
    <row r="19" spans="1:5" x14ac:dyDescent="0.2">
      <c r="A19" s="56"/>
      <c r="B19" s="67"/>
      <c r="C19" s="57"/>
      <c r="D19" s="53" t="str">
        <f t="shared" si="0"/>
        <v/>
      </c>
      <c r="E19" s="46"/>
    </row>
    <row r="20" spans="1:5" x14ac:dyDescent="0.2">
      <c r="A20" s="56"/>
      <c r="B20" s="67"/>
      <c r="C20" s="57"/>
      <c r="D20" s="53" t="str">
        <f t="shared" si="0"/>
        <v/>
      </c>
      <c r="E20" s="46"/>
    </row>
    <row r="21" spans="1:5" x14ac:dyDescent="0.2">
      <c r="A21" s="56"/>
      <c r="B21" s="67"/>
      <c r="C21" s="57"/>
      <c r="D21" s="53" t="str">
        <f t="shared" si="0"/>
        <v/>
      </c>
      <c r="E21" s="46"/>
    </row>
    <row r="22" spans="1:5" x14ac:dyDescent="0.2">
      <c r="A22" s="56"/>
      <c r="B22" s="67"/>
      <c r="C22" s="57"/>
      <c r="D22" s="53" t="str">
        <f t="shared" si="0"/>
        <v/>
      </c>
      <c r="E22" s="46"/>
    </row>
    <row r="23" spans="1:5" x14ac:dyDescent="0.2">
      <c r="A23" s="56"/>
      <c r="B23" s="67"/>
      <c r="C23" s="57"/>
      <c r="D23" s="53" t="str">
        <f t="shared" si="0"/>
        <v/>
      </c>
      <c r="E23" s="46"/>
    </row>
    <row r="24" spans="1:5" x14ac:dyDescent="0.2">
      <c r="A24" s="56"/>
      <c r="B24" s="67"/>
      <c r="C24" s="57"/>
      <c r="D24" s="53" t="str">
        <f t="shared" si="0"/>
        <v/>
      </c>
      <c r="E24" s="46"/>
    </row>
    <row r="25" spans="1:5" x14ac:dyDescent="0.2">
      <c r="A25" s="56"/>
      <c r="B25" s="67"/>
      <c r="C25" s="57"/>
      <c r="D25" s="53" t="str">
        <f t="shared" si="0"/>
        <v/>
      </c>
      <c r="E25" s="46"/>
    </row>
    <row r="26" spans="1:5" x14ac:dyDescent="0.2">
      <c r="A26" s="56"/>
      <c r="B26" s="67"/>
      <c r="C26" s="57"/>
      <c r="D26" s="53" t="str">
        <f t="shared" si="0"/>
        <v/>
      </c>
      <c r="E26" s="46"/>
    </row>
    <row r="27" spans="1:5" x14ac:dyDescent="0.2">
      <c r="A27" s="56"/>
      <c r="B27" s="67"/>
      <c r="C27" s="57"/>
      <c r="D27" s="53" t="str">
        <f t="shared" si="0"/>
        <v/>
      </c>
      <c r="E27" s="46"/>
    </row>
    <row r="28" spans="1:5" x14ac:dyDescent="0.2">
      <c r="A28" s="58"/>
      <c r="B28" s="68"/>
      <c r="C28" s="59"/>
      <c r="D28" s="53" t="str">
        <f t="shared" si="0"/>
        <v/>
      </c>
      <c r="E28" s="46"/>
    </row>
    <row r="29" spans="1:5" x14ac:dyDescent="0.2">
      <c r="A29" s="58"/>
      <c r="B29" s="68"/>
      <c r="C29" s="59"/>
      <c r="D29" s="53" t="str">
        <f t="shared" si="0"/>
        <v/>
      </c>
      <c r="E29" s="46"/>
    </row>
    <row r="30" spans="1:5" x14ac:dyDescent="0.2">
      <c r="A30" s="58"/>
      <c r="B30" s="68"/>
      <c r="C30" s="59"/>
      <c r="D30" s="53" t="str">
        <f t="shared" si="0"/>
        <v/>
      </c>
      <c r="E30" s="46"/>
    </row>
    <row r="31" spans="1:5" x14ac:dyDescent="0.2">
      <c r="A31" s="58"/>
      <c r="B31" s="68"/>
      <c r="C31" s="59"/>
      <c r="D31" s="53" t="str">
        <f t="shared" si="0"/>
        <v/>
      </c>
      <c r="E31" s="46"/>
    </row>
    <row r="32" spans="1:5" x14ac:dyDescent="0.2">
      <c r="A32" s="58"/>
      <c r="B32" s="68"/>
      <c r="C32" s="59"/>
      <c r="D32" s="53" t="str">
        <f t="shared" si="0"/>
        <v/>
      </c>
      <c r="E32" s="46"/>
    </row>
    <row r="33" spans="1:5" x14ac:dyDescent="0.2">
      <c r="A33" s="58"/>
      <c r="B33" s="68"/>
      <c r="C33" s="59"/>
      <c r="D33" s="53" t="str">
        <f t="shared" si="0"/>
        <v/>
      </c>
      <c r="E33" s="46"/>
    </row>
    <row r="34" spans="1:5" x14ac:dyDescent="0.2">
      <c r="A34" s="58"/>
      <c r="B34" s="68"/>
      <c r="C34" s="59"/>
      <c r="D34" s="53" t="str">
        <f t="shared" si="0"/>
        <v/>
      </c>
      <c r="E34" s="46"/>
    </row>
    <row r="35" spans="1:5" x14ac:dyDescent="0.2">
      <c r="A35" s="58"/>
      <c r="B35" s="68"/>
      <c r="C35" s="59"/>
      <c r="D35" s="53" t="str">
        <f t="shared" si="0"/>
        <v/>
      </c>
      <c r="E35" s="46"/>
    </row>
    <row r="36" spans="1:5" x14ac:dyDescent="0.2">
      <c r="A36" s="58"/>
      <c r="B36" s="68"/>
      <c r="C36" s="59"/>
      <c r="D36" s="53" t="str">
        <f t="shared" si="0"/>
        <v/>
      </c>
      <c r="E36" s="46"/>
    </row>
    <row r="37" spans="1:5" x14ac:dyDescent="0.2">
      <c r="A37" s="58"/>
      <c r="B37" s="68"/>
      <c r="C37" s="59"/>
      <c r="D37" s="53" t="str">
        <f t="shared" si="0"/>
        <v/>
      </c>
      <c r="E37" s="46"/>
    </row>
    <row r="38" spans="1:5" x14ac:dyDescent="0.2">
      <c r="A38" s="58"/>
      <c r="B38" s="68"/>
      <c r="C38" s="59"/>
      <c r="D38" s="53" t="str">
        <f t="shared" si="0"/>
        <v/>
      </c>
      <c r="E38" s="46"/>
    </row>
    <row r="39" spans="1:5" x14ac:dyDescent="0.2">
      <c r="A39" s="58"/>
      <c r="B39" s="68"/>
      <c r="C39" s="59"/>
      <c r="D39" s="53" t="str">
        <f t="shared" si="0"/>
        <v/>
      </c>
      <c r="E39" s="46"/>
    </row>
    <row r="40" spans="1:5" x14ac:dyDescent="0.2">
      <c r="A40" s="58"/>
      <c r="B40" s="68"/>
      <c r="C40" s="59"/>
      <c r="D40" s="53" t="str">
        <f t="shared" si="0"/>
        <v/>
      </c>
      <c r="E40" s="46"/>
    </row>
    <row r="41" spans="1:5" x14ac:dyDescent="0.2">
      <c r="A41" s="58"/>
      <c r="B41" s="68"/>
      <c r="C41" s="59"/>
      <c r="D41" s="53" t="str">
        <f t="shared" si="0"/>
        <v/>
      </c>
      <c r="E41" s="46"/>
    </row>
    <row r="42" spans="1:5" x14ac:dyDescent="0.2">
      <c r="A42" s="58"/>
      <c r="B42" s="68"/>
      <c r="C42" s="59"/>
      <c r="D42" s="53" t="str">
        <f t="shared" si="0"/>
        <v/>
      </c>
      <c r="E42" s="46"/>
    </row>
    <row r="43" spans="1:5" x14ac:dyDescent="0.2">
      <c r="A43" s="58"/>
      <c r="B43" s="68"/>
      <c r="C43" s="59"/>
      <c r="D43" s="53" t="str">
        <f t="shared" si="0"/>
        <v/>
      </c>
      <c r="E43" s="46"/>
    </row>
    <row r="44" spans="1:5" x14ac:dyDescent="0.2">
      <c r="A44" s="58"/>
      <c r="B44" s="68"/>
      <c r="C44" s="59"/>
      <c r="D44" s="53" t="str">
        <f t="shared" si="0"/>
        <v/>
      </c>
      <c r="E44" s="46"/>
    </row>
    <row r="45" spans="1:5" x14ac:dyDescent="0.2">
      <c r="A45" s="58"/>
      <c r="B45" s="68"/>
      <c r="C45" s="59"/>
      <c r="D45" s="53" t="str">
        <f t="shared" si="0"/>
        <v/>
      </c>
      <c r="E45" s="46"/>
    </row>
    <row r="46" spans="1:5" x14ac:dyDescent="0.2">
      <c r="A46" s="58"/>
      <c r="B46" s="68"/>
      <c r="C46" s="59"/>
      <c r="D46" s="53" t="str">
        <f t="shared" si="0"/>
        <v/>
      </c>
      <c r="E46" s="46"/>
    </row>
    <row r="47" spans="1:5" x14ac:dyDescent="0.2">
      <c r="A47" s="58"/>
      <c r="B47" s="68"/>
      <c r="C47" s="59"/>
      <c r="D47" s="53" t="str">
        <f t="shared" si="0"/>
        <v/>
      </c>
      <c r="E47" s="46"/>
    </row>
    <row r="48" spans="1:5" x14ac:dyDescent="0.2">
      <c r="A48" s="58"/>
      <c r="B48" s="68"/>
      <c r="C48" s="59"/>
      <c r="D48" s="53" t="str">
        <f t="shared" si="0"/>
        <v/>
      </c>
      <c r="E48" s="46"/>
    </row>
    <row r="49" spans="1:5" x14ac:dyDescent="0.2">
      <c r="A49" s="58"/>
      <c r="B49" s="68"/>
      <c r="C49" s="59"/>
      <c r="D49" s="53" t="str">
        <f t="shared" si="0"/>
        <v/>
      </c>
      <c r="E49" s="46"/>
    </row>
    <row r="50" spans="1:5" x14ac:dyDescent="0.2">
      <c r="A50" s="58"/>
      <c r="B50" s="68"/>
      <c r="C50" s="59"/>
      <c r="D50" s="53" t="str">
        <f t="shared" si="0"/>
        <v/>
      </c>
      <c r="E50" s="46"/>
    </row>
    <row r="51" spans="1:5" x14ac:dyDescent="0.2">
      <c r="A51" s="58"/>
      <c r="B51" s="68"/>
      <c r="C51" s="59"/>
      <c r="D51" s="53" t="str">
        <f t="shared" si="0"/>
        <v/>
      </c>
      <c r="E51" s="46"/>
    </row>
    <row r="52" spans="1:5" x14ac:dyDescent="0.2">
      <c r="A52" s="58"/>
      <c r="B52" s="68"/>
      <c r="C52" s="59"/>
      <c r="D52" s="53" t="str">
        <f t="shared" si="0"/>
        <v/>
      </c>
      <c r="E52" s="46"/>
    </row>
    <row r="53" spans="1:5" x14ac:dyDescent="0.2">
      <c r="A53" s="58"/>
      <c r="B53" s="68"/>
      <c r="C53" s="59"/>
      <c r="D53" s="53" t="str">
        <f t="shared" si="0"/>
        <v/>
      </c>
      <c r="E53" s="46"/>
    </row>
    <row r="54" spans="1:5" x14ac:dyDescent="0.2">
      <c r="A54" s="58"/>
      <c r="B54" s="68"/>
      <c r="C54" s="59"/>
      <c r="D54" s="53" t="str">
        <f t="shared" si="0"/>
        <v/>
      </c>
      <c r="E54" s="46"/>
    </row>
    <row r="55" spans="1:5" x14ac:dyDescent="0.2">
      <c r="A55" s="58"/>
      <c r="B55" s="68"/>
      <c r="C55" s="59"/>
      <c r="D55" s="53" t="str">
        <f t="shared" si="0"/>
        <v/>
      </c>
      <c r="E55" s="46"/>
    </row>
    <row r="56" spans="1:5" x14ac:dyDescent="0.2">
      <c r="A56" s="32" t="s">
        <v>50</v>
      </c>
      <c r="B56" s="69"/>
      <c r="C56" s="54"/>
      <c r="D56" s="55">
        <f>SUM(D9:D55)</f>
        <v>0</v>
      </c>
      <c r="E56" s="47"/>
    </row>
    <row r="57" spans="1:5" x14ac:dyDescent="0.2">
      <c r="A57" s="50"/>
      <c r="B57" s="43"/>
      <c r="C57" s="20"/>
      <c r="D57" s="22"/>
      <c r="E57" s="48"/>
    </row>
  </sheetData>
  <sheetProtection algorithmName="SHA-512" hashValue="b1luwpZvXv20G3Pl8e+TR6ONENYuuUVS6hjsvej1YuVAS/jDV4ZOqFyiheR4WurQ07oca3mSBg82jkOpovcnIA==" saltValue="jkFh+K2TOe4JLTKAGXRALw==" spinCount="100000" sheet="1" objects="1" scenarios="1" selectLockedCells="1"/>
  <printOptions horizontalCentered="1"/>
  <pageMargins left="0.70866141732283472" right="0.51181102362204722" top="0.78740157480314965" bottom="0.78740157480314965" header="0.31496062992125984" footer="0.31496062992125984"/>
  <pageSetup paperSize="9" orientation="portrait" r:id="rId1"/>
  <headerFooter>
    <oddFooter>&amp;L&amp;8&amp;D&amp;C&amp;8&amp;F&amp;R&amp;8Seite &amp;P von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8409E-04F0-4F42-B740-438A05E1EE3A}">
  <dimension ref="A1:E54"/>
  <sheetViews>
    <sheetView zoomScaleNormal="100" zoomScaleSheetLayoutView="100" workbookViewId="0">
      <selection activeCell="B55" sqref="B55"/>
    </sheetView>
  </sheetViews>
  <sheetFormatPr baseColWidth="10" defaultRowHeight="12.75" x14ac:dyDescent="0.2"/>
  <cols>
    <col min="1" max="1" width="47.5703125" customWidth="1"/>
    <col min="2" max="3" width="14.7109375" style="5" customWidth="1"/>
    <col min="4" max="4" width="14.7109375" customWidth="1"/>
    <col min="5" max="5" width="4.140625" style="44" customWidth="1"/>
    <col min="6" max="6" width="11.5703125" customWidth="1"/>
  </cols>
  <sheetData>
    <row r="1" spans="1:5" ht="15.75" x14ac:dyDescent="0.25">
      <c r="A1" s="1" t="s">
        <v>40</v>
      </c>
    </row>
    <row r="2" spans="1:5" ht="15.75" x14ac:dyDescent="0.25">
      <c r="A2" s="1"/>
    </row>
    <row r="5" spans="1:5" x14ac:dyDescent="0.2">
      <c r="A5" s="23" t="str">
        <f>+Grunddaten!B4</f>
        <v>Muster AG</v>
      </c>
      <c r="B5" s="7" t="s">
        <v>3</v>
      </c>
      <c r="C5" s="7"/>
      <c r="D5" s="6">
        <f>+Grunddaten!B7</f>
        <v>46022</v>
      </c>
    </row>
    <row r="7" spans="1:5" s="52" customFormat="1" ht="67.5" customHeight="1" x14ac:dyDescent="0.2">
      <c r="A7" s="63" t="s">
        <v>14</v>
      </c>
      <c r="B7" s="64" t="s">
        <v>41</v>
      </c>
      <c r="C7" s="65" t="s">
        <v>42</v>
      </c>
      <c r="D7" s="66" t="s">
        <v>43</v>
      </c>
      <c r="E7" s="51"/>
    </row>
    <row r="8" spans="1:5" x14ac:dyDescent="0.2">
      <c r="A8" s="60"/>
      <c r="B8" s="61" t="str">
        <f>IF(Grunddaten!$B$9="effektive Methode","inkl. MWST","exkl. MWST")</f>
        <v>inkl. MWST</v>
      </c>
      <c r="C8" s="61" t="str">
        <f>IF(Grunddaten!$B$9="effektive Methode","inkl. MWST","exkl. MWST")</f>
        <v>inkl. MWST</v>
      </c>
      <c r="D8" s="62" t="str">
        <f>IF(Grunddaten!$B$9="effektive Methode","inkl. MWST","exkl. MWST")</f>
        <v>inkl. MWST</v>
      </c>
      <c r="E8" s="46"/>
    </row>
    <row r="9" spans="1:5" x14ac:dyDescent="0.2">
      <c r="A9" s="56" t="s">
        <v>15</v>
      </c>
      <c r="B9" s="83"/>
      <c r="C9" s="83"/>
      <c r="D9" s="53" t="str">
        <f>IF(B9&gt;0,B9+C9," ")</f>
        <v xml:space="preserve"> </v>
      </c>
      <c r="E9" s="46"/>
    </row>
    <row r="10" spans="1:5" x14ac:dyDescent="0.2">
      <c r="A10" s="56"/>
      <c r="B10" s="83"/>
      <c r="C10" s="83"/>
      <c r="D10" s="53" t="str">
        <f t="shared" ref="D10:D52" si="0">IF(B10&gt;0,B10+C10," ")</f>
        <v xml:space="preserve"> </v>
      </c>
      <c r="E10" s="46"/>
    </row>
    <row r="11" spans="1:5" x14ac:dyDescent="0.2">
      <c r="A11" s="56"/>
      <c r="B11" s="83"/>
      <c r="C11" s="83"/>
      <c r="D11" s="53" t="str">
        <f t="shared" si="0"/>
        <v xml:space="preserve"> </v>
      </c>
      <c r="E11" s="46"/>
    </row>
    <row r="12" spans="1:5" x14ac:dyDescent="0.2">
      <c r="A12" s="56"/>
      <c r="B12" s="83"/>
      <c r="C12" s="83"/>
      <c r="D12" s="53" t="str">
        <f t="shared" si="0"/>
        <v xml:space="preserve"> </v>
      </c>
      <c r="E12" s="46"/>
    </row>
    <row r="13" spans="1:5" x14ac:dyDescent="0.2">
      <c r="A13" s="56"/>
      <c r="B13" s="83"/>
      <c r="C13" s="83"/>
      <c r="D13" s="53" t="str">
        <f t="shared" si="0"/>
        <v xml:space="preserve"> </v>
      </c>
      <c r="E13" s="46"/>
    </row>
    <row r="14" spans="1:5" x14ac:dyDescent="0.2">
      <c r="A14" s="56"/>
      <c r="B14" s="83"/>
      <c r="C14" s="83"/>
      <c r="D14" s="53" t="str">
        <f t="shared" si="0"/>
        <v xml:space="preserve"> </v>
      </c>
      <c r="E14" s="46"/>
    </row>
    <row r="15" spans="1:5" x14ac:dyDescent="0.2">
      <c r="A15" s="56"/>
      <c r="B15" s="83"/>
      <c r="C15" s="83"/>
      <c r="D15" s="53" t="str">
        <f t="shared" si="0"/>
        <v xml:space="preserve"> </v>
      </c>
      <c r="E15" s="46"/>
    </row>
    <row r="16" spans="1:5" x14ac:dyDescent="0.2">
      <c r="A16" s="56"/>
      <c r="B16" s="83"/>
      <c r="C16" s="83"/>
      <c r="D16" s="53" t="str">
        <f t="shared" si="0"/>
        <v xml:space="preserve"> </v>
      </c>
      <c r="E16" s="46"/>
    </row>
    <row r="17" spans="1:5" x14ac:dyDescent="0.2">
      <c r="A17" s="56"/>
      <c r="B17" s="83"/>
      <c r="C17" s="83"/>
      <c r="D17" s="53" t="str">
        <f t="shared" si="0"/>
        <v xml:space="preserve"> </v>
      </c>
      <c r="E17" s="46"/>
    </row>
    <row r="18" spans="1:5" x14ac:dyDescent="0.2">
      <c r="A18" s="56"/>
      <c r="B18" s="83"/>
      <c r="C18" s="83"/>
      <c r="D18" s="53" t="str">
        <f t="shared" si="0"/>
        <v xml:space="preserve"> </v>
      </c>
      <c r="E18" s="46"/>
    </row>
    <row r="19" spans="1:5" x14ac:dyDescent="0.2">
      <c r="A19" s="56"/>
      <c r="B19" s="83"/>
      <c r="C19" s="83"/>
      <c r="D19" s="53" t="str">
        <f t="shared" si="0"/>
        <v xml:space="preserve"> </v>
      </c>
      <c r="E19" s="46"/>
    </row>
    <row r="20" spans="1:5" x14ac:dyDescent="0.2">
      <c r="A20" s="56"/>
      <c r="B20" s="83"/>
      <c r="C20" s="83"/>
      <c r="D20" s="53" t="str">
        <f t="shared" si="0"/>
        <v xml:space="preserve"> </v>
      </c>
      <c r="E20" s="46"/>
    </row>
    <row r="21" spans="1:5" x14ac:dyDescent="0.2">
      <c r="A21" s="56"/>
      <c r="B21" s="83"/>
      <c r="C21" s="83"/>
      <c r="D21" s="53" t="str">
        <f t="shared" si="0"/>
        <v xml:space="preserve"> </v>
      </c>
      <c r="E21" s="46"/>
    </row>
    <row r="22" spans="1:5" x14ac:dyDescent="0.2">
      <c r="A22" s="56"/>
      <c r="B22" s="83"/>
      <c r="C22" s="83"/>
      <c r="D22" s="53" t="str">
        <f t="shared" si="0"/>
        <v xml:space="preserve"> </v>
      </c>
      <c r="E22" s="46"/>
    </row>
    <row r="23" spans="1:5" x14ac:dyDescent="0.2">
      <c r="A23" s="56"/>
      <c r="B23" s="83"/>
      <c r="C23" s="83"/>
      <c r="D23" s="53" t="str">
        <f t="shared" si="0"/>
        <v xml:space="preserve"> </v>
      </c>
      <c r="E23" s="46"/>
    </row>
    <row r="24" spans="1:5" x14ac:dyDescent="0.2">
      <c r="A24" s="56"/>
      <c r="B24" s="83"/>
      <c r="C24" s="83"/>
      <c r="D24" s="53" t="str">
        <f t="shared" si="0"/>
        <v xml:space="preserve"> </v>
      </c>
      <c r="E24" s="46"/>
    </row>
    <row r="25" spans="1:5" x14ac:dyDescent="0.2">
      <c r="A25" s="58"/>
      <c r="B25" s="84"/>
      <c r="C25" s="84"/>
      <c r="D25" s="53" t="str">
        <f t="shared" si="0"/>
        <v xml:space="preserve"> </v>
      </c>
      <c r="E25" s="46"/>
    </row>
    <row r="26" spans="1:5" x14ac:dyDescent="0.2">
      <c r="A26" s="58"/>
      <c r="B26" s="84"/>
      <c r="C26" s="84"/>
      <c r="D26" s="53" t="str">
        <f t="shared" si="0"/>
        <v xml:space="preserve"> </v>
      </c>
      <c r="E26" s="46"/>
    </row>
    <row r="27" spans="1:5" x14ac:dyDescent="0.2">
      <c r="A27" s="58"/>
      <c r="B27" s="84"/>
      <c r="C27" s="84"/>
      <c r="D27" s="53" t="str">
        <f t="shared" si="0"/>
        <v xml:space="preserve"> </v>
      </c>
      <c r="E27" s="46"/>
    </row>
    <row r="28" spans="1:5" x14ac:dyDescent="0.2">
      <c r="A28" s="58"/>
      <c r="B28" s="84"/>
      <c r="C28" s="84"/>
      <c r="D28" s="53" t="str">
        <f t="shared" si="0"/>
        <v xml:space="preserve"> </v>
      </c>
      <c r="E28" s="46"/>
    </row>
    <row r="29" spans="1:5" x14ac:dyDescent="0.2">
      <c r="A29" s="58"/>
      <c r="B29" s="84"/>
      <c r="C29" s="84"/>
      <c r="D29" s="53" t="str">
        <f t="shared" si="0"/>
        <v xml:space="preserve"> </v>
      </c>
      <c r="E29" s="46"/>
    </row>
    <row r="30" spans="1:5" x14ac:dyDescent="0.2">
      <c r="A30" s="58"/>
      <c r="B30" s="84"/>
      <c r="C30" s="84"/>
      <c r="D30" s="53" t="str">
        <f t="shared" si="0"/>
        <v xml:space="preserve"> </v>
      </c>
      <c r="E30" s="46"/>
    </row>
    <row r="31" spans="1:5" x14ac:dyDescent="0.2">
      <c r="A31" s="58"/>
      <c r="B31" s="84"/>
      <c r="C31" s="84"/>
      <c r="D31" s="53" t="str">
        <f t="shared" si="0"/>
        <v xml:space="preserve"> </v>
      </c>
      <c r="E31" s="46"/>
    </row>
    <row r="32" spans="1:5" x14ac:dyDescent="0.2">
      <c r="A32" s="58"/>
      <c r="B32" s="84"/>
      <c r="C32" s="84"/>
      <c r="D32" s="53" t="str">
        <f t="shared" si="0"/>
        <v xml:space="preserve"> </v>
      </c>
      <c r="E32" s="46"/>
    </row>
    <row r="33" spans="1:5" x14ac:dyDescent="0.2">
      <c r="A33" s="58"/>
      <c r="B33" s="84"/>
      <c r="C33" s="84"/>
      <c r="D33" s="53" t="str">
        <f t="shared" si="0"/>
        <v xml:space="preserve"> </v>
      </c>
      <c r="E33" s="46"/>
    </row>
    <row r="34" spans="1:5" x14ac:dyDescent="0.2">
      <c r="A34" s="58"/>
      <c r="B34" s="84"/>
      <c r="C34" s="84"/>
      <c r="D34" s="53" t="str">
        <f t="shared" si="0"/>
        <v xml:space="preserve"> </v>
      </c>
      <c r="E34" s="46"/>
    </row>
    <row r="35" spans="1:5" x14ac:dyDescent="0.2">
      <c r="A35" s="58"/>
      <c r="B35" s="84"/>
      <c r="C35" s="84"/>
      <c r="D35" s="53" t="str">
        <f t="shared" si="0"/>
        <v xml:space="preserve"> </v>
      </c>
      <c r="E35" s="46"/>
    </row>
    <row r="36" spans="1:5" x14ac:dyDescent="0.2">
      <c r="A36" s="58"/>
      <c r="B36" s="84"/>
      <c r="C36" s="84"/>
      <c r="D36" s="53" t="str">
        <f t="shared" si="0"/>
        <v xml:space="preserve"> </v>
      </c>
      <c r="E36" s="46"/>
    </row>
    <row r="37" spans="1:5" x14ac:dyDescent="0.2">
      <c r="A37" s="58"/>
      <c r="B37" s="84"/>
      <c r="C37" s="84"/>
      <c r="D37" s="53" t="str">
        <f t="shared" si="0"/>
        <v xml:space="preserve"> </v>
      </c>
      <c r="E37" s="46"/>
    </row>
    <row r="38" spans="1:5" x14ac:dyDescent="0.2">
      <c r="A38" s="58"/>
      <c r="B38" s="84"/>
      <c r="C38" s="84"/>
      <c r="D38" s="53" t="str">
        <f t="shared" si="0"/>
        <v xml:space="preserve"> </v>
      </c>
      <c r="E38" s="46"/>
    </row>
    <row r="39" spans="1:5" x14ac:dyDescent="0.2">
      <c r="A39" s="58"/>
      <c r="B39" s="84"/>
      <c r="C39" s="84"/>
      <c r="D39" s="53" t="str">
        <f t="shared" si="0"/>
        <v xml:space="preserve"> </v>
      </c>
      <c r="E39" s="46"/>
    </row>
    <row r="40" spans="1:5" x14ac:dyDescent="0.2">
      <c r="A40" s="58"/>
      <c r="B40" s="84"/>
      <c r="C40" s="84"/>
      <c r="D40" s="53" t="str">
        <f t="shared" si="0"/>
        <v xml:space="preserve"> </v>
      </c>
      <c r="E40" s="46"/>
    </row>
    <row r="41" spans="1:5" x14ac:dyDescent="0.2">
      <c r="A41" s="58"/>
      <c r="B41" s="84"/>
      <c r="C41" s="84"/>
      <c r="D41" s="53" t="str">
        <f t="shared" si="0"/>
        <v xml:space="preserve"> </v>
      </c>
      <c r="E41" s="46"/>
    </row>
    <row r="42" spans="1:5" x14ac:dyDescent="0.2">
      <c r="A42" s="58"/>
      <c r="B42" s="84"/>
      <c r="C42" s="84"/>
      <c r="D42" s="53" t="str">
        <f t="shared" si="0"/>
        <v xml:space="preserve"> </v>
      </c>
      <c r="E42" s="46"/>
    </row>
    <row r="43" spans="1:5" x14ac:dyDescent="0.2">
      <c r="A43" s="58"/>
      <c r="B43" s="84"/>
      <c r="C43" s="84"/>
      <c r="D43" s="53" t="str">
        <f t="shared" si="0"/>
        <v xml:space="preserve"> </v>
      </c>
      <c r="E43" s="46"/>
    </row>
    <row r="44" spans="1:5" x14ac:dyDescent="0.2">
      <c r="A44" s="58"/>
      <c r="B44" s="84"/>
      <c r="C44" s="84"/>
      <c r="D44" s="53" t="str">
        <f t="shared" si="0"/>
        <v xml:space="preserve"> </v>
      </c>
      <c r="E44" s="46"/>
    </row>
    <row r="45" spans="1:5" x14ac:dyDescent="0.2">
      <c r="A45" s="58"/>
      <c r="B45" s="84"/>
      <c r="C45" s="84"/>
      <c r="D45" s="53" t="str">
        <f t="shared" si="0"/>
        <v xml:space="preserve"> </v>
      </c>
      <c r="E45" s="46"/>
    </row>
    <row r="46" spans="1:5" x14ac:dyDescent="0.2">
      <c r="A46" s="58"/>
      <c r="B46" s="84"/>
      <c r="C46" s="84"/>
      <c r="D46" s="53" t="str">
        <f t="shared" si="0"/>
        <v xml:space="preserve"> </v>
      </c>
      <c r="E46" s="46"/>
    </row>
    <row r="47" spans="1:5" x14ac:dyDescent="0.2">
      <c r="A47" s="58"/>
      <c r="B47" s="84"/>
      <c r="C47" s="84"/>
      <c r="D47" s="53" t="str">
        <f t="shared" si="0"/>
        <v xml:space="preserve"> </v>
      </c>
      <c r="E47" s="46"/>
    </row>
    <row r="48" spans="1:5" x14ac:dyDescent="0.2">
      <c r="A48" s="58"/>
      <c r="B48" s="84"/>
      <c r="C48" s="84"/>
      <c r="D48" s="53" t="str">
        <f t="shared" si="0"/>
        <v xml:space="preserve"> </v>
      </c>
      <c r="E48" s="46"/>
    </row>
    <row r="49" spans="1:5" x14ac:dyDescent="0.2">
      <c r="A49" s="58"/>
      <c r="B49" s="84"/>
      <c r="C49" s="84"/>
      <c r="D49" s="53" t="str">
        <f t="shared" si="0"/>
        <v xml:space="preserve"> </v>
      </c>
      <c r="E49" s="46"/>
    </row>
    <row r="50" spans="1:5" x14ac:dyDescent="0.2">
      <c r="A50" s="58"/>
      <c r="B50" s="84"/>
      <c r="C50" s="84"/>
      <c r="D50" s="53" t="str">
        <f t="shared" si="0"/>
        <v xml:space="preserve"> </v>
      </c>
      <c r="E50" s="46"/>
    </row>
    <row r="51" spans="1:5" x14ac:dyDescent="0.2">
      <c r="A51" s="58"/>
      <c r="B51" s="84"/>
      <c r="C51" s="84"/>
      <c r="D51" s="53" t="str">
        <f t="shared" si="0"/>
        <v xml:space="preserve"> </v>
      </c>
      <c r="E51" s="46"/>
    </row>
    <row r="52" spans="1:5" x14ac:dyDescent="0.2">
      <c r="A52" s="58"/>
      <c r="B52" s="84"/>
      <c r="C52" s="84"/>
      <c r="D52" s="53" t="str">
        <f t="shared" si="0"/>
        <v xml:space="preserve"> </v>
      </c>
      <c r="E52" s="46"/>
    </row>
    <row r="53" spans="1:5" x14ac:dyDescent="0.2">
      <c r="A53" s="32" t="s">
        <v>44</v>
      </c>
      <c r="B53" s="54">
        <f>SUM(B8:B52)</f>
        <v>0</v>
      </c>
      <c r="C53" s="54">
        <f>SUM(C8:C52)</f>
        <v>0</v>
      </c>
      <c r="D53" s="55">
        <f>SUM(D8:D52)</f>
        <v>0</v>
      </c>
      <c r="E53" s="47"/>
    </row>
    <row r="54" spans="1:5" x14ac:dyDescent="0.2">
      <c r="A54" s="50"/>
      <c r="B54" s="20"/>
      <c r="C54" s="20"/>
      <c r="D54" s="22"/>
      <c r="E54" s="48"/>
    </row>
  </sheetData>
  <sheetProtection algorithmName="SHA-512" hashValue="+zlq3NXn5SVChzEy0yPuctCfdcvS7dYko7/HogBHjN+TwuSnmLM1acN727Pz63HjLWL74P026GiCOM6lQLSLhA==" saltValue="oZH8jPR+ESHgM0/hHUTZfQ==" spinCount="100000" sheet="1" selectLockedCells="1"/>
  <printOptions horizontalCentered="1"/>
  <pageMargins left="0.70866141732283472" right="0.51181102362204722" top="0.78740157480314965" bottom="0.78740157480314965" header="0.31496062992125984" footer="0.31496062992125984"/>
  <pageSetup paperSize="9" orientation="portrait" r:id="rId1"/>
  <headerFooter>
    <oddFooter>&amp;L&amp;8&amp;D&amp;C&amp;8&amp;F&amp;R&amp;8Seite &amp;P von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D1B27-403A-4BEB-8D4A-BE9467B59950}">
  <dimension ref="A1:Q79"/>
  <sheetViews>
    <sheetView tabSelected="1" zoomScaleNormal="100" zoomScaleSheetLayoutView="55" workbookViewId="0">
      <selection activeCell="B55" sqref="B55"/>
    </sheetView>
  </sheetViews>
  <sheetFormatPr baseColWidth="10" defaultRowHeight="12.75" x14ac:dyDescent="0.2"/>
  <cols>
    <col min="1" max="1" width="10" customWidth="1"/>
    <col min="2" max="2" width="27.5703125" customWidth="1"/>
    <col min="3" max="3" width="28.28515625" customWidth="1"/>
    <col min="4" max="4" width="6" style="5" bestFit="1" customWidth="1"/>
    <col min="5" max="5" width="8.42578125" customWidth="1"/>
    <col min="7" max="7" width="15" customWidth="1"/>
    <col min="8" max="8" width="4.140625" style="44" customWidth="1"/>
    <col min="9" max="9" width="10.42578125" style="5" hidden="1" customWidth="1"/>
    <col min="10" max="10" width="11.42578125" hidden="1" customWidth="1"/>
    <col min="11" max="11" width="6.28515625" style="5" hidden="1" customWidth="1"/>
    <col min="12" max="12" width="89.140625" hidden="1" customWidth="1"/>
    <col min="13" max="13" width="5.5703125" hidden="1" customWidth="1"/>
    <col min="14" max="14" width="22.42578125" hidden="1" customWidth="1"/>
    <col min="15" max="15" width="22.5703125" hidden="1" customWidth="1"/>
    <col min="16" max="16" width="30.28515625" hidden="1" customWidth="1"/>
    <col min="17" max="17" width="11.42578125" hidden="1" customWidth="1"/>
    <col min="18" max="18" width="11.42578125" customWidth="1"/>
  </cols>
  <sheetData>
    <row r="1" spans="1:17" ht="15.75" x14ac:dyDescent="0.25">
      <c r="A1" s="1" t="s">
        <v>60</v>
      </c>
      <c r="N1" s="2" t="s">
        <v>54</v>
      </c>
      <c r="P1" s="8">
        <v>2000</v>
      </c>
    </row>
    <row r="2" spans="1:17" ht="15.75" x14ac:dyDescent="0.25">
      <c r="A2" s="1"/>
      <c r="N2" s="2" t="s">
        <v>23</v>
      </c>
      <c r="P2" s="8">
        <v>1</v>
      </c>
      <c r="Q2" s="2"/>
    </row>
    <row r="3" spans="1:17" x14ac:dyDescent="0.2">
      <c r="N3" s="2" t="s">
        <v>0</v>
      </c>
      <c r="P3" s="9" t="s">
        <v>4</v>
      </c>
    </row>
    <row r="4" spans="1:17" x14ac:dyDescent="0.2">
      <c r="N4" s="2"/>
      <c r="P4" s="9" t="s">
        <v>55</v>
      </c>
      <c r="Q4" s="9" t="s">
        <v>56</v>
      </c>
    </row>
    <row r="5" spans="1:17" x14ac:dyDescent="0.2">
      <c r="A5" s="23" t="str">
        <f>+Grunddaten!B4</f>
        <v>Muster AG</v>
      </c>
      <c r="D5" s="7" t="s">
        <v>3</v>
      </c>
      <c r="F5" s="6">
        <f>+Grunddaten!B7</f>
        <v>46022</v>
      </c>
      <c r="N5" s="2" t="s">
        <v>30</v>
      </c>
      <c r="O5" s="10">
        <f>+Grunddaten!C15</f>
        <v>7.7</v>
      </c>
      <c r="P5" s="8">
        <v>111</v>
      </c>
      <c r="Q5" s="8">
        <v>121</v>
      </c>
    </row>
    <row r="6" spans="1:17" x14ac:dyDescent="0.2">
      <c r="N6" s="2" t="s">
        <v>30</v>
      </c>
      <c r="O6" s="10">
        <f>+Grunddaten!C16</f>
        <v>3.7</v>
      </c>
      <c r="P6" s="8"/>
      <c r="Q6" s="8">
        <v>124</v>
      </c>
    </row>
    <row r="7" spans="1:17" x14ac:dyDescent="0.2">
      <c r="A7" s="12" t="s">
        <v>29</v>
      </c>
      <c r="B7" s="13" t="s">
        <v>51</v>
      </c>
      <c r="C7" s="13" t="s">
        <v>52</v>
      </c>
      <c r="D7" s="14" t="s">
        <v>27</v>
      </c>
      <c r="E7" s="15" t="s">
        <v>53</v>
      </c>
      <c r="F7" s="16" t="s">
        <v>26</v>
      </c>
      <c r="G7" s="24" t="s">
        <v>24</v>
      </c>
      <c r="H7" s="45"/>
      <c r="I7" s="49" t="s">
        <v>16</v>
      </c>
      <c r="J7" s="30" t="s">
        <v>2</v>
      </c>
      <c r="K7" s="30" t="s">
        <v>28</v>
      </c>
      <c r="L7" s="31" t="s">
        <v>1</v>
      </c>
      <c r="N7" s="2" t="s">
        <v>31</v>
      </c>
      <c r="O7" s="10">
        <f>+Grunddaten!C17</f>
        <v>2.5</v>
      </c>
      <c r="P7" s="8">
        <v>112</v>
      </c>
      <c r="Q7" s="8">
        <v>122</v>
      </c>
    </row>
    <row r="8" spans="1:17" x14ac:dyDescent="0.2">
      <c r="A8" s="70"/>
      <c r="B8" s="71"/>
      <c r="C8" s="71"/>
      <c r="D8" s="72"/>
      <c r="E8" s="73"/>
      <c r="F8" s="74"/>
      <c r="G8" s="26">
        <f t="shared" ref="G8:G49" si="0">ROUND((F8/(100+D8)*100)*2,1)/2</f>
        <v>0</v>
      </c>
      <c r="H8" s="46"/>
      <c r="I8" s="25"/>
      <c r="J8" s="17">
        <f>IF(P2="","",P2)</f>
        <v>1</v>
      </c>
      <c r="K8" s="17" t="s">
        <v>4</v>
      </c>
      <c r="L8" s="27" t="str">
        <f t="shared" ref="L8:L39" si="1">CONCATENATE(",,",TEXT(A8,"TT.MM.JJJJ"),",",E8,",",$P$1,",",CHAR(34)&amp;B8&amp;CHAR(34),",",G8,",,","S",",,,",J8,",,,,,,F,,,,,,,,,,,,,,,,,",K8,",",I8,",,,,,,,,,,,,,,,,,,,,,,,,,,,,,E")</f>
        <v>,,00.01.1900,,2000,"",0,,S,,,1,,,,,,F,,,,,,,,,,,,,,,,,R,,,,,,,,,,,,,,,,,,,,,,,,,,,,,,E</v>
      </c>
      <c r="N8" s="2" t="s">
        <v>32</v>
      </c>
      <c r="O8" s="10">
        <f>+Grunddaten!C18</f>
        <v>0</v>
      </c>
      <c r="P8" s="8">
        <v>200</v>
      </c>
      <c r="Q8" s="8">
        <v>200</v>
      </c>
    </row>
    <row r="9" spans="1:17" x14ac:dyDescent="0.2">
      <c r="A9" s="70"/>
      <c r="B9" s="71"/>
      <c r="C9" s="71"/>
      <c r="D9" s="72"/>
      <c r="E9" s="73"/>
      <c r="F9" s="74"/>
      <c r="G9" s="26">
        <f t="shared" si="0"/>
        <v>0</v>
      </c>
      <c r="H9" s="46"/>
      <c r="I9" s="25"/>
      <c r="J9" s="17">
        <f>IF($P$2&gt;0,J8+1,"")</f>
        <v>2</v>
      </c>
      <c r="K9" s="17" t="s">
        <v>4</v>
      </c>
      <c r="L9" s="27" t="str">
        <f t="shared" si="1"/>
        <v>,,00.01.1900,,2000,"",0,,S,,,2,,,,,,F,,,,,,,,,,,,,,,,,R,,,,,,,,,,,,,,,,,,,,,,,,,,,,,,E</v>
      </c>
    </row>
    <row r="10" spans="1:17" x14ac:dyDescent="0.2">
      <c r="A10" s="70"/>
      <c r="B10" s="71"/>
      <c r="C10" s="71"/>
      <c r="D10" s="72"/>
      <c r="E10" s="73"/>
      <c r="F10" s="74"/>
      <c r="G10" s="26">
        <f t="shared" si="0"/>
        <v>0</v>
      </c>
      <c r="H10" s="46"/>
      <c r="I10" s="25"/>
      <c r="J10" s="17">
        <f t="shared" ref="J10:J57" si="2">IF($P$2&gt;0,J9+1,"")</f>
        <v>3</v>
      </c>
      <c r="K10" s="17" t="s">
        <v>4</v>
      </c>
      <c r="L10" s="27" t="str">
        <f t="shared" si="1"/>
        <v>,,00.01.1900,,2000,"",0,,S,,,3,,,,,,F,,,,,,,,,,,,,,,,,R,,,,,,,,,,,,,,,,,,,,,,,,,,,,,,E</v>
      </c>
      <c r="N10" s="41" t="s">
        <v>39</v>
      </c>
      <c r="O10" s="41"/>
      <c r="P10" s="42">
        <f>+GETPIVOTDATA("Summe von RG.-Betrag",$N$12)-GETPIVOTDATA("Summe von Betrag exkl. MWST",$N$12)</f>
        <v>0</v>
      </c>
    </row>
    <row r="11" spans="1:17" x14ac:dyDescent="0.2">
      <c r="A11" s="70"/>
      <c r="B11" s="71"/>
      <c r="C11" s="71"/>
      <c r="D11" s="72"/>
      <c r="E11" s="73"/>
      <c r="F11" s="74"/>
      <c r="G11" s="26">
        <f t="shared" si="0"/>
        <v>0</v>
      </c>
      <c r="H11" s="46"/>
      <c r="I11" s="25"/>
      <c r="J11" s="17">
        <f t="shared" si="2"/>
        <v>4</v>
      </c>
      <c r="K11" s="17" t="s">
        <v>4</v>
      </c>
      <c r="L11" s="27" t="str">
        <f t="shared" si="1"/>
        <v>,,00.01.1900,,2000,"",0,,S,,,4,,,,,,F,,,,,,,,,,,,,,,,,R,,,,,,,,,,,,,,,,,,,,,,,,,,,,,,E</v>
      </c>
    </row>
    <row r="12" spans="1:17" x14ac:dyDescent="0.2">
      <c r="A12" s="70"/>
      <c r="B12" s="71"/>
      <c r="C12" s="71"/>
      <c r="D12" s="72"/>
      <c r="E12" s="73"/>
      <c r="F12" s="74"/>
      <c r="G12" s="26">
        <f t="shared" si="0"/>
        <v>0</v>
      </c>
      <c r="H12" s="46"/>
      <c r="I12" s="25"/>
      <c r="J12" s="17">
        <f t="shared" si="2"/>
        <v>5</v>
      </c>
      <c r="K12" s="17" t="s">
        <v>4</v>
      </c>
      <c r="L12" s="27" t="str">
        <f t="shared" si="1"/>
        <v>,,00.01.1900,,2000,"",0,,S,,,5,,,,,,F,,,,,,,,,,,,,,,,,R,,,,,,,,,,,,,,,,,,,,,,,,,,,,,,E</v>
      </c>
      <c r="N12" s="38" t="s">
        <v>34</v>
      </c>
      <c r="O12" t="s">
        <v>37</v>
      </c>
      <c r="P12" t="s">
        <v>38</v>
      </c>
    </row>
    <row r="13" spans="1:17" x14ac:dyDescent="0.2">
      <c r="A13" s="70"/>
      <c r="B13" s="71"/>
      <c r="C13" s="71"/>
      <c r="D13" s="72"/>
      <c r="E13" s="73"/>
      <c r="F13" s="74"/>
      <c r="G13" s="26">
        <f t="shared" si="0"/>
        <v>0</v>
      </c>
      <c r="H13" s="46"/>
      <c r="I13" s="25"/>
      <c r="J13" s="17">
        <f t="shared" si="2"/>
        <v>6</v>
      </c>
      <c r="K13" s="17" t="s">
        <v>4</v>
      </c>
      <c r="L13" s="27" t="str">
        <f t="shared" si="1"/>
        <v>,,00.01.1900,,2000,"",0,,S,,,6,,,,,,F,,,,,,,,,,,,,,,,,R,,,,,,,,,,,,,,,,,,,,,,,,,,,,,,E</v>
      </c>
      <c r="N13" s="39" t="s">
        <v>35</v>
      </c>
      <c r="O13" s="40"/>
      <c r="P13" s="40">
        <v>0</v>
      </c>
    </row>
    <row r="14" spans="1:17" x14ac:dyDescent="0.2">
      <c r="A14" s="70"/>
      <c r="B14" s="71"/>
      <c r="C14" s="71"/>
      <c r="D14" s="72"/>
      <c r="E14" s="73"/>
      <c r="F14" s="74"/>
      <c r="G14" s="26">
        <f t="shared" si="0"/>
        <v>0</v>
      </c>
      <c r="H14" s="46"/>
      <c r="I14" s="25"/>
      <c r="J14" s="17">
        <f t="shared" si="2"/>
        <v>7</v>
      </c>
      <c r="K14" s="17" t="s">
        <v>4</v>
      </c>
      <c r="L14" s="27" t="str">
        <f t="shared" si="1"/>
        <v>,,00.01.1900,,2000,"",0,,S,,,7,,,,,,F,,,,,,,,,,,,,,,,,R,,,,,,,,,,,,,,,,,,,,,,,,,,,,,,E</v>
      </c>
      <c r="N14" s="39" t="s">
        <v>36</v>
      </c>
      <c r="O14" s="40"/>
      <c r="P14" s="40">
        <v>0</v>
      </c>
    </row>
    <row r="15" spans="1:17" x14ac:dyDescent="0.2">
      <c r="A15" s="70"/>
      <c r="B15" s="71"/>
      <c r="C15" s="71"/>
      <c r="D15" s="72"/>
      <c r="E15" s="73"/>
      <c r="F15" s="74"/>
      <c r="G15" s="26">
        <f t="shared" si="0"/>
        <v>0</v>
      </c>
      <c r="H15" s="46"/>
      <c r="I15" s="25"/>
      <c r="J15" s="17">
        <f t="shared" si="2"/>
        <v>8</v>
      </c>
      <c r="K15" s="17" t="s">
        <v>4</v>
      </c>
      <c r="L15" s="27" t="str">
        <f t="shared" si="1"/>
        <v>,,00.01.1900,,2000,"",0,,S,,,8,,,,,,F,,,,,,,,,,,,,,,,,R,,,,,,,,,,,,,,,,,,,,,,,,,,,,,,E</v>
      </c>
    </row>
    <row r="16" spans="1:17" x14ac:dyDescent="0.2">
      <c r="A16" s="70"/>
      <c r="B16" s="71"/>
      <c r="C16" s="71"/>
      <c r="D16" s="72"/>
      <c r="E16" s="73"/>
      <c r="F16" s="74"/>
      <c r="G16" s="26">
        <f t="shared" si="0"/>
        <v>0</v>
      </c>
      <c r="H16" s="46"/>
      <c r="I16" s="25"/>
      <c r="J16" s="17">
        <f t="shared" si="2"/>
        <v>9</v>
      </c>
      <c r="K16" s="17" t="s">
        <v>4</v>
      </c>
      <c r="L16" s="27" t="str">
        <f t="shared" si="1"/>
        <v>,,00.01.1900,,2000,"",0,,S,,,9,,,,,,F,,,,,,,,,,,,,,,,,R,,,,,,,,,,,,,,,,,,,,,,,,,,,,,,E</v>
      </c>
    </row>
    <row r="17" spans="1:12" x14ac:dyDescent="0.2">
      <c r="A17" s="70"/>
      <c r="B17" s="71"/>
      <c r="C17" s="71"/>
      <c r="D17" s="72"/>
      <c r="E17" s="73"/>
      <c r="F17" s="74"/>
      <c r="G17" s="26">
        <f t="shared" si="0"/>
        <v>0</v>
      </c>
      <c r="H17" s="46"/>
      <c r="I17" s="25"/>
      <c r="J17" s="17">
        <f t="shared" si="2"/>
        <v>10</v>
      </c>
      <c r="K17" s="17" t="s">
        <v>4</v>
      </c>
      <c r="L17" s="27" t="str">
        <f t="shared" si="1"/>
        <v>,,00.01.1900,,2000,"",0,,S,,,10,,,,,,F,,,,,,,,,,,,,,,,,R,,,,,,,,,,,,,,,,,,,,,,,,,,,,,,E</v>
      </c>
    </row>
    <row r="18" spans="1:12" x14ac:dyDescent="0.2">
      <c r="A18" s="70"/>
      <c r="B18" s="71"/>
      <c r="C18" s="71"/>
      <c r="D18" s="72"/>
      <c r="E18" s="73"/>
      <c r="F18" s="74"/>
      <c r="G18" s="26">
        <f t="shared" si="0"/>
        <v>0</v>
      </c>
      <c r="H18" s="46"/>
      <c r="I18" s="25"/>
      <c r="J18" s="17">
        <f t="shared" si="2"/>
        <v>11</v>
      </c>
      <c r="K18" s="17" t="s">
        <v>4</v>
      </c>
      <c r="L18" s="27" t="str">
        <f t="shared" si="1"/>
        <v>,,00.01.1900,,2000,"",0,,S,,,11,,,,,,F,,,,,,,,,,,,,,,,,R,,,,,,,,,,,,,,,,,,,,,,,,,,,,,,E</v>
      </c>
    </row>
    <row r="19" spans="1:12" x14ac:dyDescent="0.2">
      <c r="A19" s="70"/>
      <c r="B19" s="71"/>
      <c r="C19" s="71"/>
      <c r="D19" s="72"/>
      <c r="E19" s="73"/>
      <c r="F19" s="74"/>
      <c r="G19" s="26">
        <f t="shared" si="0"/>
        <v>0</v>
      </c>
      <c r="H19" s="46"/>
      <c r="I19" s="25"/>
      <c r="J19" s="17">
        <f t="shared" si="2"/>
        <v>12</v>
      </c>
      <c r="K19" s="17" t="s">
        <v>4</v>
      </c>
      <c r="L19" s="27" t="str">
        <f t="shared" si="1"/>
        <v>,,00.01.1900,,2000,"",0,,S,,,12,,,,,,F,,,,,,,,,,,,,,,,,R,,,,,,,,,,,,,,,,,,,,,,,,,,,,,,E</v>
      </c>
    </row>
    <row r="20" spans="1:12" x14ac:dyDescent="0.2">
      <c r="A20" s="70"/>
      <c r="B20" s="71"/>
      <c r="C20" s="71"/>
      <c r="D20" s="72"/>
      <c r="E20" s="73"/>
      <c r="F20" s="74"/>
      <c r="G20" s="26">
        <f t="shared" si="0"/>
        <v>0</v>
      </c>
      <c r="H20" s="46"/>
      <c r="I20" s="25"/>
      <c r="J20" s="17">
        <f t="shared" si="2"/>
        <v>13</v>
      </c>
      <c r="K20" s="17" t="s">
        <v>4</v>
      </c>
      <c r="L20" s="27" t="str">
        <f t="shared" si="1"/>
        <v>,,00.01.1900,,2000,"",0,,S,,,13,,,,,,F,,,,,,,,,,,,,,,,,R,,,,,,,,,,,,,,,,,,,,,,,,,,,,,,E</v>
      </c>
    </row>
    <row r="21" spans="1:12" x14ac:dyDescent="0.2">
      <c r="A21" s="70"/>
      <c r="B21" s="71"/>
      <c r="C21" s="71"/>
      <c r="D21" s="72"/>
      <c r="E21" s="73"/>
      <c r="F21" s="74"/>
      <c r="G21" s="26">
        <f t="shared" si="0"/>
        <v>0</v>
      </c>
      <c r="H21" s="46"/>
      <c r="I21" s="25"/>
      <c r="J21" s="17">
        <f t="shared" si="2"/>
        <v>14</v>
      </c>
      <c r="K21" s="17" t="s">
        <v>4</v>
      </c>
      <c r="L21" s="27" t="str">
        <f t="shared" si="1"/>
        <v>,,00.01.1900,,2000,"",0,,S,,,14,,,,,,F,,,,,,,,,,,,,,,,,R,,,,,,,,,,,,,,,,,,,,,,,,,,,,,,E</v>
      </c>
    </row>
    <row r="22" spans="1:12" x14ac:dyDescent="0.2">
      <c r="A22" s="70"/>
      <c r="B22" s="71"/>
      <c r="C22" s="71"/>
      <c r="D22" s="72"/>
      <c r="E22" s="73"/>
      <c r="F22" s="74"/>
      <c r="G22" s="26">
        <f t="shared" si="0"/>
        <v>0</v>
      </c>
      <c r="H22" s="46"/>
      <c r="I22" s="25"/>
      <c r="J22" s="17">
        <f t="shared" si="2"/>
        <v>15</v>
      </c>
      <c r="K22" s="17" t="s">
        <v>4</v>
      </c>
      <c r="L22" s="27" t="str">
        <f t="shared" si="1"/>
        <v>,,00.01.1900,,2000,"",0,,S,,,15,,,,,,F,,,,,,,,,,,,,,,,,R,,,,,,,,,,,,,,,,,,,,,,,,,,,,,,E</v>
      </c>
    </row>
    <row r="23" spans="1:12" x14ac:dyDescent="0.2">
      <c r="A23" s="70"/>
      <c r="B23" s="71"/>
      <c r="C23" s="71"/>
      <c r="D23" s="72"/>
      <c r="E23" s="73"/>
      <c r="F23" s="74"/>
      <c r="G23" s="26">
        <f t="shared" si="0"/>
        <v>0</v>
      </c>
      <c r="H23" s="46"/>
      <c r="I23" s="25"/>
      <c r="J23" s="17">
        <f t="shared" si="2"/>
        <v>16</v>
      </c>
      <c r="K23" s="17" t="s">
        <v>4</v>
      </c>
      <c r="L23" s="27" t="str">
        <f t="shared" si="1"/>
        <v>,,00.01.1900,,2000,"",0,,S,,,16,,,,,,F,,,,,,,,,,,,,,,,,R,,,,,,,,,,,,,,,,,,,,,,,,,,,,,,E</v>
      </c>
    </row>
    <row r="24" spans="1:12" x14ac:dyDescent="0.2">
      <c r="A24" s="70"/>
      <c r="B24" s="71"/>
      <c r="C24" s="71"/>
      <c r="D24" s="72"/>
      <c r="E24" s="73"/>
      <c r="F24" s="74"/>
      <c r="G24" s="26">
        <f t="shared" si="0"/>
        <v>0</v>
      </c>
      <c r="H24" s="46"/>
      <c r="I24" s="25"/>
      <c r="J24" s="17">
        <f t="shared" si="2"/>
        <v>17</v>
      </c>
      <c r="K24" s="17" t="s">
        <v>4</v>
      </c>
      <c r="L24" s="27" t="str">
        <f t="shared" si="1"/>
        <v>,,00.01.1900,,2000,"",0,,S,,,17,,,,,,F,,,,,,,,,,,,,,,,,R,,,,,,,,,,,,,,,,,,,,,,,,,,,,,,E</v>
      </c>
    </row>
    <row r="25" spans="1:12" x14ac:dyDescent="0.2">
      <c r="A25" s="70"/>
      <c r="B25" s="71"/>
      <c r="C25" s="71"/>
      <c r="D25" s="72"/>
      <c r="E25" s="73"/>
      <c r="F25" s="74"/>
      <c r="G25" s="26">
        <f t="shared" si="0"/>
        <v>0</v>
      </c>
      <c r="H25" s="46"/>
      <c r="I25" s="25"/>
      <c r="J25" s="17">
        <f t="shared" si="2"/>
        <v>18</v>
      </c>
      <c r="K25" s="17" t="s">
        <v>4</v>
      </c>
      <c r="L25" s="27" t="str">
        <f t="shared" si="1"/>
        <v>,,00.01.1900,,2000,"",0,,S,,,18,,,,,,F,,,,,,,,,,,,,,,,,R,,,,,,,,,,,,,,,,,,,,,,,,,,,,,,E</v>
      </c>
    </row>
    <row r="26" spans="1:12" x14ac:dyDescent="0.2">
      <c r="A26" s="70"/>
      <c r="B26" s="71"/>
      <c r="C26" s="71"/>
      <c r="D26" s="72"/>
      <c r="E26" s="73"/>
      <c r="F26" s="74"/>
      <c r="G26" s="26">
        <f t="shared" si="0"/>
        <v>0</v>
      </c>
      <c r="H26" s="46"/>
      <c r="I26" s="25"/>
      <c r="J26" s="17">
        <f t="shared" si="2"/>
        <v>19</v>
      </c>
      <c r="K26" s="17" t="s">
        <v>4</v>
      </c>
      <c r="L26" s="27" t="str">
        <f t="shared" si="1"/>
        <v>,,00.01.1900,,2000,"",0,,S,,,19,,,,,,F,,,,,,,,,,,,,,,,,R,,,,,,,,,,,,,,,,,,,,,,,,,,,,,,E</v>
      </c>
    </row>
    <row r="27" spans="1:12" x14ac:dyDescent="0.2">
      <c r="A27" s="75"/>
      <c r="B27" s="76"/>
      <c r="C27" s="76"/>
      <c r="D27" s="77"/>
      <c r="E27" s="78"/>
      <c r="F27" s="79"/>
      <c r="G27" s="26">
        <f t="shared" si="0"/>
        <v>0</v>
      </c>
      <c r="H27" s="46"/>
      <c r="I27" s="25"/>
      <c r="J27" s="17">
        <f t="shared" si="2"/>
        <v>20</v>
      </c>
      <c r="K27" s="17" t="s">
        <v>4</v>
      </c>
      <c r="L27" s="27" t="str">
        <f t="shared" si="1"/>
        <v>,,00.01.1900,,2000,"",0,,S,,,20,,,,,,F,,,,,,,,,,,,,,,,,R,,,,,,,,,,,,,,,,,,,,,,,,,,,,,,E</v>
      </c>
    </row>
    <row r="28" spans="1:12" x14ac:dyDescent="0.2">
      <c r="A28" s="75"/>
      <c r="B28" s="76"/>
      <c r="C28" s="76"/>
      <c r="D28" s="77"/>
      <c r="E28" s="78"/>
      <c r="F28" s="79"/>
      <c r="G28" s="26">
        <f t="shared" si="0"/>
        <v>0</v>
      </c>
      <c r="H28" s="46"/>
      <c r="I28" s="25"/>
      <c r="J28" s="17">
        <f t="shared" si="2"/>
        <v>21</v>
      </c>
      <c r="K28" s="17" t="s">
        <v>4</v>
      </c>
      <c r="L28" s="27" t="str">
        <f t="shared" si="1"/>
        <v>,,00.01.1900,,2000,"",0,,S,,,21,,,,,,F,,,,,,,,,,,,,,,,,R,,,,,,,,,,,,,,,,,,,,,,,,,,,,,,E</v>
      </c>
    </row>
    <row r="29" spans="1:12" x14ac:dyDescent="0.2">
      <c r="A29" s="75"/>
      <c r="B29" s="76"/>
      <c r="C29" s="76"/>
      <c r="D29" s="77"/>
      <c r="E29" s="78"/>
      <c r="F29" s="79"/>
      <c r="G29" s="26">
        <f t="shared" si="0"/>
        <v>0</v>
      </c>
      <c r="H29" s="46"/>
      <c r="I29" s="25"/>
      <c r="J29" s="17">
        <f t="shared" si="2"/>
        <v>22</v>
      </c>
      <c r="K29" s="17" t="s">
        <v>4</v>
      </c>
      <c r="L29" s="27" t="str">
        <f t="shared" si="1"/>
        <v>,,00.01.1900,,2000,"",0,,S,,,22,,,,,,F,,,,,,,,,,,,,,,,,R,,,,,,,,,,,,,,,,,,,,,,,,,,,,,,E</v>
      </c>
    </row>
    <row r="30" spans="1:12" x14ac:dyDescent="0.2">
      <c r="A30" s="75"/>
      <c r="B30" s="76"/>
      <c r="C30" s="76"/>
      <c r="D30" s="77"/>
      <c r="E30" s="78"/>
      <c r="F30" s="79"/>
      <c r="G30" s="26">
        <f t="shared" si="0"/>
        <v>0</v>
      </c>
      <c r="H30" s="46"/>
      <c r="I30" s="25"/>
      <c r="J30" s="17">
        <f t="shared" si="2"/>
        <v>23</v>
      </c>
      <c r="K30" s="17" t="s">
        <v>4</v>
      </c>
      <c r="L30" s="27" t="str">
        <f t="shared" si="1"/>
        <v>,,00.01.1900,,2000,"",0,,S,,,23,,,,,,F,,,,,,,,,,,,,,,,,R,,,,,,,,,,,,,,,,,,,,,,,,,,,,,,E</v>
      </c>
    </row>
    <row r="31" spans="1:12" x14ac:dyDescent="0.2">
      <c r="A31" s="75"/>
      <c r="B31" s="76"/>
      <c r="C31" s="76"/>
      <c r="D31" s="77"/>
      <c r="E31" s="78"/>
      <c r="F31" s="79"/>
      <c r="G31" s="26">
        <f t="shared" si="0"/>
        <v>0</v>
      </c>
      <c r="H31" s="46"/>
      <c r="I31" s="25"/>
      <c r="J31" s="17">
        <f t="shared" si="2"/>
        <v>24</v>
      </c>
      <c r="K31" s="17" t="s">
        <v>4</v>
      </c>
      <c r="L31" s="27" t="str">
        <f t="shared" si="1"/>
        <v>,,00.01.1900,,2000,"",0,,S,,,24,,,,,,F,,,,,,,,,,,,,,,,,R,,,,,,,,,,,,,,,,,,,,,,,,,,,,,,E</v>
      </c>
    </row>
    <row r="32" spans="1:12" x14ac:dyDescent="0.2">
      <c r="A32" s="75"/>
      <c r="B32" s="76"/>
      <c r="C32" s="76"/>
      <c r="D32" s="77"/>
      <c r="E32" s="78"/>
      <c r="F32" s="79"/>
      <c r="G32" s="26">
        <f t="shared" si="0"/>
        <v>0</v>
      </c>
      <c r="H32" s="46"/>
      <c r="I32" s="25"/>
      <c r="J32" s="17">
        <f t="shared" si="2"/>
        <v>25</v>
      </c>
      <c r="K32" s="17" t="s">
        <v>4</v>
      </c>
      <c r="L32" s="27" t="str">
        <f t="shared" si="1"/>
        <v>,,00.01.1900,,2000,"",0,,S,,,25,,,,,,F,,,,,,,,,,,,,,,,,R,,,,,,,,,,,,,,,,,,,,,,,,,,,,,,E</v>
      </c>
    </row>
    <row r="33" spans="1:12" x14ac:dyDescent="0.2">
      <c r="A33" s="75"/>
      <c r="B33" s="76"/>
      <c r="C33" s="76"/>
      <c r="D33" s="77"/>
      <c r="E33" s="78"/>
      <c r="F33" s="79"/>
      <c r="G33" s="26">
        <f t="shared" si="0"/>
        <v>0</v>
      </c>
      <c r="H33" s="46"/>
      <c r="I33" s="25"/>
      <c r="J33" s="17">
        <f t="shared" si="2"/>
        <v>26</v>
      </c>
      <c r="K33" s="17" t="s">
        <v>4</v>
      </c>
      <c r="L33" s="27" t="str">
        <f t="shared" si="1"/>
        <v>,,00.01.1900,,2000,"",0,,S,,,26,,,,,,F,,,,,,,,,,,,,,,,,R,,,,,,,,,,,,,,,,,,,,,,,,,,,,,,E</v>
      </c>
    </row>
    <row r="34" spans="1:12" x14ac:dyDescent="0.2">
      <c r="A34" s="75"/>
      <c r="B34" s="76"/>
      <c r="C34" s="76"/>
      <c r="D34" s="77"/>
      <c r="E34" s="78"/>
      <c r="F34" s="79"/>
      <c r="G34" s="26">
        <f t="shared" si="0"/>
        <v>0</v>
      </c>
      <c r="H34" s="46"/>
      <c r="I34" s="25"/>
      <c r="J34" s="17">
        <f t="shared" si="2"/>
        <v>27</v>
      </c>
      <c r="K34" s="17" t="s">
        <v>4</v>
      </c>
      <c r="L34" s="27" t="str">
        <f t="shared" si="1"/>
        <v>,,00.01.1900,,2000,"",0,,S,,,27,,,,,,F,,,,,,,,,,,,,,,,,R,,,,,,,,,,,,,,,,,,,,,,,,,,,,,,E</v>
      </c>
    </row>
    <row r="35" spans="1:12" x14ac:dyDescent="0.2">
      <c r="A35" s="75"/>
      <c r="B35" s="76"/>
      <c r="C35" s="76"/>
      <c r="D35" s="77"/>
      <c r="E35" s="78"/>
      <c r="F35" s="79"/>
      <c r="G35" s="26">
        <f t="shared" si="0"/>
        <v>0</v>
      </c>
      <c r="H35" s="46"/>
      <c r="I35" s="25"/>
      <c r="J35" s="17">
        <f t="shared" si="2"/>
        <v>28</v>
      </c>
      <c r="K35" s="17" t="s">
        <v>4</v>
      </c>
      <c r="L35" s="27" t="str">
        <f t="shared" si="1"/>
        <v>,,00.01.1900,,2000,"",0,,S,,,28,,,,,,F,,,,,,,,,,,,,,,,,R,,,,,,,,,,,,,,,,,,,,,,,,,,,,,,E</v>
      </c>
    </row>
    <row r="36" spans="1:12" x14ac:dyDescent="0.2">
      <c r="A36" s="75"/>
      <c r="B36" s="76"/>
      <c r="C36" s="76"/>
      <c r="D36" s="77"/>
      <c r="E36" s="78"/>
      <c r="F36" s="79"/>
      <c r="G36" s="26">
        <f t="shared" si="0"/>
        <v>0</v>
      </c>
      <c r="H36" s="46"/>
      <c r="I36" s="25"/>
      <c r="J36" s="17">
        <f t="shared" si="2"/>
        <v>29</v>
      </c>
      <c r="K36" s="17" t="s">
        <v>4</v>
      </c>
      <c r="L36" s="27" t="str">
        <f t="shared" si="1"/>
        <v>,,00.01.1900,,2000,"",0,,S,,,29,,,,,,F,,,,,,,,,,,,,,,,,R,,,,,,,,,,,,,,,,,,,,,,,,,,,,,,E</v>
      </c>
    </row>
    <row r="37" spans="1:12" x14ac:dyDescent="0.2">
      <c r="A37" s="75"/>
      <c r="B37" s="76"/>
      <c r="C37" s="76"/>
      <c r="D37" s="77"/>
      <c r="E37" s="78"/>
      <c r="F37" s="79"/>
      <c r="G37" s="26">
        <f t="shared" si="0"/>
        <v>0</v>
      </c>
      <c r="H37" s="46"/>
      <c r="I37" s="25"/>
      <c r="J37" s="17">
        <f t="shared" si="2"/>
        <v>30</v>
      </c>
      <c r="K37" s="17" t="s">
        <v>4</v>
      </c>
      <c r="L37" s="27" t="str">
        <f t="shared" si="1"/>
        <v>,,00.01.1900,,2000,"",0,,S,,,30,,,,,,F,,,,,,,,,,,,,,,,,R,,,,,,,,,,,,,,,,,,,,,,,,,,,,,,E</v>
      </c>
    </row>
    <row r="38" spans="1:12" x14ac:dyDescent="0.2">
      <c r="A38" s="75"/>
      <c r="B38" s="76"/>
      <c r="C38" s="76"/>
      <c r="D38" s="77"/>
      <c r="E38" s="78"/>
      <c r="F38" s="79"/>
      <c r="G38" s="26">
        <f t="shared" si="0"/>
        <v>0</v>
      </c>
      <c r="H38" s="46"/>
      <c r="I38" s="25"/>
      <c r="J38" s="17">
        <f t="shared" si="2"/>
        <v>31</v>
      </c>
      <c r="K38" s="17" t="s">
        <v>4</v>
      </c>
      <c r="L38" s="27" t="str">
        <f t="shared" si="1"/>
        <v>,,00.01.1900,,2000,"",0,,S,,,31,,,,,,F,,,,,,,,,,,,,,,,,R,,,,,,,,,,,,,,,,,,,,,,,,,,,,,,E</v>
      </c>
    </row>
    <row r="39" spans="1:12" x14ac:dyDescent="0.2">
      <c r="A39" s="75"/>
      <c r="B39" s="76"/>
      <c r="C39" s="76"/>
      <c r="D39" s="77"/>
      <c r="E39" s="78"/>
      <c r="F39" s="79"/>
      <c r="G39" s="26">
        <f t="shared" si="0"/>
        <v>0</v>
      </c>
      <c r="H39" s="46"/>
      <c r="I39" s="25"/>
      <c r="J39" s="17">
        <f t="shared" si="2"/>
        <v>32</v>
      </c>
      <c r="K39" s="17" t="s">
        <v>4</v>
      </c>
      <c r="L39" s="27" t="str">
        <f t="shared" si="1"/>
        <v>,,00.01.1900,,2000,"",0,,S,,,32,,,,,,F,,,,,,,,,,,,,,,,,R,,,,,,,,,,,,,,,,,,,,,,,,,,,,,,E</v>
      </c>
    </row>
    <row r="40" spans="1:12" x14ac:dyDescent="0.2">
      <c r="A40" s="75"/>
      <c r="B40" s="76"/>
      <c r="C40" s="76"/>
      <c r="D40" s="77"/>
      <c r="E40" s="78"/>
      <c r="F40" s="79"/>
      <c r="G40" s="26">
        <f t="shared" si="0"/>
        <v>0</v>
      </c>
      <c r="H40" s="46"/>
      <c r="I40" s="25"/>
      <c r="J40" s="17">
        <f t="shared" si="2"/>
        <v>33</v>
      </c>
      <c r="K40" s="17" t="s">
        <v>4</v>
      </c>
      <c r="L40" s="27" t="str">
        <f t="shared" ref="L40:L57" si="3">CONCATENATE(",,",TEXT(A40,"TT.MM.JJJJ"),",",E40,",",$P$1,",",CHAR(34)&amp;B40&amp;CHAR(34),",",G40,",,","S",",,,",J40,",,,,,,F,,,,,,,,,,,,,,,,,",K40,",",I40,",,,,,,,,,,,,,,,,,,,,,,,,,,,,,E")</f>
        <v>,,00.01.1900,,2000,"",0,,S,,,33,,,,,,F,,,,,,,,,,,,,,,,,R,,,,,,,,,,,,,,,,,,,,,,,,,,,,,,E</v>
      </c>
    </row>
    <row r="41" spans="1:12" x14ac:dyDescent="0.2">
      <c r="A41" s="75"/>
      <c r="B41" s="76"/>
      <c r="C41" s="76"/>
      <c r="D41" s="77"/>
      <c r="E41" s="78"/>
      <c r="F41" s="79"/>
      <c r="G41" s="26">
        <f t="shared" si="0"/>
        <v>0</v>
      </c>
      <c r="H41" s="46"/>
      <c r="I41" s="25"/>
      <c r="J41" s="17">
        <f t="shared" si="2"/>
        <v>34</v>
      </c>
      <c r="K41" s="17" t="s">
        <v>4</v>
      </c>
      <c r="L41" s="27" t="str">
        <f t="shared" si="3"/>
        <v>,,00.01.1900,,2000,"",0,,S,,,34,,,,,,F,,,,,,,,,,,,,,,,,R,,,,,,,,,,,,,,,,,,,,,,,,,,,,,,E</v>
      </c>
    </row>
    <row r="42" spans="1:12" x14ac:dyDescent="0.2">
      <c r="A42" s="75"/>
      <c r="B42" s="76"/>
      <c r="C42" s="76"/>
      <c r="D42" s="77"/>
      <c r="E42" s="78"/>
      <c r="F42" s="79"/>
      <c r="G42" s="26">
        <f t="shared" si="0"/>
        <v>0</v>
      </c>
      <c r="H42" s="46"/>
      <c r="I42" s="25"/>
      <c r="J42" s="17">
        <f t="shared" si="2"/>
        <v>35</v>
      </c>
      <c r="K42" s="17" t="s">
        <v>4</v>
      </c>
      <c r="L42" s="27" t="str">
        <f t="shared" si="3"/>
        <v>,,00.01.1900,,2000,"",0,,S,,,35,,,,,,F,,,,,,,,,,,,,,,,,R,,,,,,,,,,,,,,,,,,,,,,,,,,,,,,E</v>
      </c>
    </row>
    <row r="43" spans="1:12" x14ac:dyDescent="0.2">
      <c r="A43" s="75"/>
      <c r="B43" s="76"/>
      <c r="C43" s="76"/>
      <c r="D43" s="77"/>
      <c r="E43" s="78"/>
      <c r="F43" s="79"/>
      <c r="G43" s="26">
        <f t="shared" si="0"/>
        <v>0</v>
      </c>
      <c r="H43" s="46"/>
      <c r="I43" s="25"/>
      <c r="J43" s="17">
        <f t="shared" si="2"/>
        <v>36</v>
      </c>
      <c r="K43" s="17" t="s">
        <v>4</v>
      </c>
      <c r="L43" s="27" t="str">
        <f t="shared" si="3"/>
        <v>,,00.01.1900,,2000,"",0,,S,,,36,,,,,,F,,,,,,,,,,,,,,,,,R,,,,,,,,,,,,,,,,,,,,,,,,,,,,,,E</v>
      </c>
    </row>
    <row r="44" spans="1:12" x14ac:dyDescent="0.2">
      <c r="A44" s="75"/>
      <c r="B44" s="76"/>
      <c r="C44" s="76"/>
      <c r="D44" s="77"/>
      <c r="E44" s="78"/>
      <c r="F44" s="79"/>
      <c r="G44" s="26">
        <f t="shared" si="0"/>
        <v>0</v>
      </c>
      <c r="H44" s="46"/>
      <c r="I44" s="25"/>
      <c r="J44" s="17">
        <f t="shared" si="2"/>
        <v>37</v>
      </c>
      <c r="K44" s="17" t="s">
        <v>4</v>
      </c>
      <c r="L44" s="27" t="str">
        <f t="shared" si="3"/>
        <v>,,00.01.1900,,2000,"",0,,S,,,37,,,,,,F,,,,,,,,,,,,,,,,,R,,,,,,,,,,,,,,,,,,,,,,,,,,,,,,E</v>
      </c>
    </row>
    <row r="45" spans="1:12" x14ac:dyDescent="0.2">
      <c r="A45" s="75"/>
      <c r="B45" s="76"/>
      <c r="C45" s="76"/>
      <c r="D45" s="77"/>
      <c r="E45" s="78"/>
      <c r="F45" s="79"/>
      <c r="G45" s="26">
        <f t="shared" si="0"/>
        <v>0</v>
      </c>
      <c r="H45" s="46"/>
      <c r="I45" s="25"/>
      <c r="J45" s="17">
        <f t="shared" si="2"/>
        <v>38</v>
      </c>
      <c r="K45" s="17" t="s">
        <v>4</v>
      </c>
      <c r="L45" s="27" t="str">
        <f t="shared" si="3"/>
        <v>,,00.01.1900,,2000,"",0,,S,,,38,,,,,,F,,,,,,,,,,,,,,,,,R,,,,,,,,,,,,,,,,,,,,,,,,,,,,,,E</v>
      </c>
    </row>
    <row r="46" spans="1:12" x14ac:dyDescent="0.2">
      <c r="A46" s="75"/>
      <c r="B46" s="76"/>
      <c r="C46" s="76"/>
      <c r="D46" s="77"/>
      <c r="E46" s="78"/>
      <c r="F46" s="79"/>
      <c r="G46" s="26">
        <f t="shared" si="0"/>
        <v>0</v>
      </c>
      <c r="H46" s="46"/>
      <c r="I46" s="25"/>
      <c r="J46" s="17">
        <f t="shared" si="2"/>
        <v>39</v>
      </c>
      <c r="K46" s="17" t="s">
        <v>4</v>
      </c>
      <c r="L46" s="27" t="str">
        <f t="shared" si="3"/>
        <v>,,00.01.1900,,2000,"",0,,S,,,39,,,,,,F,,,,,,,,,,,,,,,,,R,,,,,,,,,,,,,,,,,,,,,,,,,,,,,,E</v>
      </c>
    </row>
    <row r="47" spans="1:12" x14ac:dyDescent="0.2">
      <c r="A47" s="75"/>
      <c r="B47" s="76"/>
      <c r="C47" s="76"/>
      <c r="D47" s="77"/>
      <c r="E47" s="78"/>
      <c r="F47" s="79"/>
      <c r="G47" s="26">
        <f t="shared" si="0"/>
        <v>0</v>
      </c>
      <c r="H47" s="46"/>
      <c r="I47" s="25"/>
      <c r="J47" s="17">
        <f t="shared" si="2"/>
        <v>40</v>
      </c>
      <c r="K47" s="17" t="s">
        <v>4</v>
      </c>
      <c r="L47" s="27" t="str">
        <f t="shared" si="3"/>
        <v>,,00.01.1900,,2000,"",0,,S,,,40,,,,,,F,,,,,,,,,,,,,,,,,R,,,,,,,,,,,,,,,,,,,,,,,,,,,,,,E</v>
      </c>
    </row>
    <row r="48" spans="1:12" x14ac:dyDescent="0.2">
      <c r="A48" s="75"/>
      <c r="B48" s="76"/>
      <c r="C48" s="76"/>
      <c r="D48" s="77"/>
      <c r="E48" s="78"/>
      <c r="F48" s="79"/>
      <c r="G48" s="26">
        <f t="shared" si="0"/>
        <v>0</v>
      </c>
      <c r="H48" s="46"/>
      <c r="I48" s="25"/>
      <c r="J48" s="17">
        <f t="shared" si="2"/>
        <v>41</v>
      </c>
      <c r="K48" s="17" t="s">
        <v>4</v>
      </c>
      <c r="L48" s="27" t="str">
        <f t="shared" si="3"/>
        <v>,,00.01.1900,,2000,"",0,,S,,,41,,,,,,F,,,,,,,,,,,,,,,,,R,,,,,,,,,,,,,,,,,,,,,,,,,,,,,,E</v>
      </c>
    </row>
    <row r="49" spans="1:12" x14ac:dyDescent="0.2">
      <c r="A49" s="75"/>
      <c r="B49" s="76"/>
      <c r="C49" s="76"/>
      <c r="D49" s="77"/>
      <c r="E49" s="78"/>
      <c r="F49" s="79"/>
      <c r="G49" s="26">
        <f t="shared" si="0"/>
        <v>0</v>
      </c>
      <c r="H49" s="46"/>
      <c r="I49" s="25"/>
      <c r="J49" s="17">
        <f t="shared" si="2"/>
        <v>42</v>
      </c>
      <c r="K49" s="17" t="s">
        <v>4</v>
      </c>
      <c r="L49" s="27" t="str">
        <f t="shared" si="3"/>
        <v>,,00.01.1900,,2000,"",0,,S,,,42,,,,,,F,,,,,,,,,,,,,,,,,R,,,,,,,,,,,,,,,,,,,,,,,,,,,,,,E</v>
      </c>
    </row>
    <row r="50" spans="1:12" x14ac:dyDescent="0.2">
      <c r="A50" s="75"/>
      <c r="B50" s="76"/>
      <c r="C50" s="76"/>
      <c r="D50" s="77"/>
      <c r="E50" s="78"/>
      <c r="F50" s="79"/>
      <c r="G50" s="26">
        <f t="shared" ref="G50:G54" si="4">ROUND((F50/(100+D50)*100)*2,1)/2</f>
        <v>0</v>
      </c>
      <c r="H50" s="46"/>
      <c r="I50" s="25"/>
      <c r="J50" s="17">
        <f t="shared" si="2"/>
        <v>43</v>
      </c>
      <c r="K50" s="17" t="s">
        <v>4</v>
      </c>
      <c r="L50" s="27" t="str">
        <f t="shared" si="3"/>
        <v>,,00.01.1900,,2000,"",0,,S,,,43,,,,,,F,,,,,,,,,,,,,,,,,R,,,,,,,,,,,,,,,,,,,,,,,,,,,,,,E</v>
      </c>
    </row>
    <row r="51" spans="1:12" x14ac:dyDescent="0.2">
      <c r="A51" s="75"/>
      <c r="B51" s="76"/>
      <c r="C51" s="76"/>
      <c r="D51" s="77"/>
      <c r="E51" s="78"/>
      <c r="F51" s="79"/>
      <c r="G51" s="26">
        <f t="shared" si="4"/>
        <v>0</v>
      </c>
      <c r="H51" s="46"/>
      <c r="I51" s="25"/>
      <c r="J51" s="17">
        <f t="shared" si="2"/>
        <v>44</v>
      </c>
      <c r="K51" s="17" t="s">
        <v>4</v>
      </c>
      <c r="L51" s="27" t="str">
        <f t="shared" si="3"/>
        <v>,,00.01.1900,,2000,"",0,,S,,,44,,,,,,F,,,,,,,,,,,,,,,,,R,,,,,,,,,,,,,,,,,,,,,,,,,,,,,,E</v>
      </c>
    </row>
    <row r="52" spans="1:12" x14ac:dyDescent="0.2">
      <c r="A52" s="75"/>
      <c r="B52" s="76"/>
      <c r="C52" s="76"/>
      <c r="D52" s="77"/>
      <c r="E52" s="78"/>
      <c r="F52" s="79"/>
      <c r="G52" s="26">
        <f t="shared" ref="G52" si="5">ROUND((F52/(100+D52)*100)*2,1)/2</f>
        <v>0</v>
      </c>
      <c r="H52" s="46"/>
      <c r="I52" s="25"/>
      <c r="J52" s="17">
        <f t="shared" si="2"/>
        <v>45</v>
      </c>
      <c r="K52" s="17" t="s">
        <v>4</v>
      </c>
      <c r="L52" s="27" t="str">
        <f t="shared" si="3"/>
        <v>,,00.01.1900,,2000,"",0,,S,,,45,,,,,,F,,,,,,,,,,,,,,,,,R,,,,,,,,,,,,,,,,,,,,,,,,,,,,,,E</v>
      </c>
    </row>
    <row r="53" spans="1:12" x14ac:dyDescent="0.2">
      <c r="A53" s="75"/>
      <c r="B53" s="76"/>
      <c r="C53" s="76"/>
      <c r="D53" s="77"/>
      <c r="E53" s="78"/>
      <c r="F53" s="79"/>
      <c r="G53" s="26">
        <f>ROUND((F53/(100+D53)*100)*2,1)/2</f>
        <v>0</v>
      </c>
      <c r="H53" s="46"/>
      <c r="I53" s="25"/>
      <c r="J53" s="17">
        <f t="shared" si="2"/>
        <v>46</v>
      </c>
      <c r="K53" s="17" t="s">
        <v>4</v>
      </c>
      <c r="L53" s="27" t="str">
        <f t="shared" si="3"/>
        <v>,,00.01.1900,,2000,"",0,,S,,,46,,,,,,F,,,,,,,,,,,,,,,,,R,,,,,,,,,,,,,,,,,,,,,,,,,,,,,,E</v>
      </c>
    </row>
    <row r="54" spans="1:12" x14ac:dyDescent="0.2">
      <c r="A54" s="75"/>
      <c r="B54" s="76"/>
      <c r="C54" s="76"/>
      <c r="D54" s="77"/>
      <c r="E54" s="78"/>
      <c r="F54" s="79"/>
      <c r="G54" s="26">
        <f t="shared" si="4"/>
        <v>0</v>
      </c>
      <c r="H54" s="46"/>
      <c r="I54" s="25"/>
      <c r="J54" s="17">
        <f t="shared" si="2"/>
        <v>47</v>
      </c>
      <c r="K54" s="17" t="s">
        <v>4</v>
      </c>
      <c r="L54" s="27" t="str">
        <f t="shared" si="3"/>
        <v>,,00.01.1900,,2000,"",0,,S,,,47,,,,,,F,,,,,,,,,,,,,,,,,R,,,,,,,,,,,,,,,,,,,,,,,,,,,,,,E</v>
      </c>
    </row>
    <row r="55" spans="1:12" x14ac:dyDescent="0.2">
      <c r="A55" s="75"/>
      <c r="B55" s="76"/>
      <c r="C55" s="76"/>
      <c r="D55" s="77"/>
      <c r="E55" s="78"/>
      <c r="F55" s="79"/>
      <c r="G55" s="26">
        <f>ROUND((F55/(100+D55)*100)*2,1)/2</f>
        <v>0</v>
      </c>
      <c r="H55" s="46"/>
      <c r="I55" s="25"/>
      <c r="J55" s="17">
        <f t="shared" si="2"/>
        <v>48</v>
      </c>
      <c r="K55" s="17" t="s">
        <v>4</v>
      </c>
      <c r="L55" s="27" t="str">
        <f t="shared" si="3"/>
        <v>,,00.01.1900,,2000,"",0,,S,,,48,,,,,,F,,,,,,,,,,,,,,,,,R,,,,,,,,,,,,,,,,,,,,,,,,,,,,,,E</v>
      </c>
    </row>
    <row r="56" spans="1:12" x14ac:dyDescent="0.2">
      <c r="A56" s="75"/>
      <c r="B56" s="76"/>
      <c r="C56" s="76"/>
      <c r="D56" s="77"/>
      <c r="E56" s="78"/>
      <c r="F56" s="79"/>
      <c r="G56" s="26">
        <f>ROUND((F56/(100+D56)*100)*2,1)/2</f>
        <v>0</v>
      </c>
      <c r="H56" s="46"/>
      <c r="I56" s="25"/>
      <c r="J56" s="17">
        <f t="shared" si="2"/>
        <v>49</v>
      </c>
      <c r="K56" s="17" t="s">
        <v>4</v>
      </c>
      <c r="L56" s="27" t="str">
        <f t="shared" si="3"/>
        <v>,,00.01.1900,,2000,"",0,,S,,,49,,,,,,F,,,,,,,,,,,,,,,,,R,,,,,,,,,,,,,,,,,,,,,,,,,,,,,,E</v>
      </c>
    </row>
    <row r="57" spans="1:12" x14ac:dyDescent="0.2">
      <c r="A57" s="75"/>
      <c r="B57" s="76"/>
      <c r="C57" s="76"/>
      <c r="D57" s="77"/>
      <c r="E57" s="78"/>
      <c r="F57" s="79"/>
      <c r="G57" s="26">
        <f>ROUND((F57/(100+D57)*100)*2,1)/2</f>
        <v>0</v>
      </c>
      <c r="H57" s="46"/>
      <c r="I57" s="25"/>
      <c r="J57" s="17">
        <f t="shared" si="2"/>
        <v>50</v>
      </c>
      <c r="K57" s="17" t="s">
        <v>4</v>
      </c>
      <c r="L57" s="27" t="str">
        <f t="shared" si="3"/>
        <v>,,00.01.1900,,2000,"",0,,S,,,50,,,,,,F,,,,,,,,,,,,,,,,,R,,,,,,,,,,,,,,,,,,,,,,,,,,,,,,E</v>
      </c>
    </row>
    <row r="58" spans="1:12" x14ac:dyDescent="0.2">
      <c r="A58" s="32" t="s">
        <v>33</v>
      </c>
      <c r="B58" s="33"/>
      <c r="C58" s="33"/>
      <c r="D58" s="34"/>
      <c r="E58" s="35"/>
      <c r="F58" s="36">
        <f>SUM(F8:F57)</f>
        <v>0</v>
      </c>
      <c r="G58" s="37">
        <f>SUM(G8:G57)</f>
        <v>0</v>
      </c>
      <c r="H58" s="47"/>
      <c r="I58" s="25"/>
      <c r="J58" s="17"/>
      <c r="K58" s="17"/>
      <c r="L58" s="27"/>
    </row>
    <row r="59" spans="1:12" x14ac:dyDescent="0.2">
      <c r="A59" s="18"/>
      <c r="B59" s="19"/>
      <c r="C59" s="19"/>
      <c r="D59" s="20"/>
      <c r="E59" s="21"/>
      <c r="F59" s="22"/>
      <c r="G59" s="28"/>
      <c r="H59" s="48"/>
      <c r="I59" s="28"/>
      <c r="J59" s="21"/>
      <c r="K59" s="21"/>
      <c r="L59" s="29"/>
    </row>
    <row r="61" spans="1:12" x14ac:dyDescent="0.2">
      <c r="A61" s="2"/>
    </row>
    <row r="68" spans="9:9" x14ac:dyDescent="0.2">
      <c r="I68"/>
    </row>
    <row r="69" spans="9:9" x14ac:dyDescent="0.2">
      <c r="I69"/>
    </row>
    <row r="70" spans="9:9" x14ac:dyDescent="0.2">
      <c r="I70"/>
    </row>
    <row r="71" spans="9:9" x14ac:dyDescent="0.2">
      <c r="I71"/>
    </row>
    <row r="72" spans="9:9" x14ac:dyDescent="0.2">
      <c r="I72"/>
    </row>
    <row r="73" spans="9:9" x14ac:dyDescent="0.2">
      <c r="I73"/>
    </row>
    <row r="74" spans="9:9" x14ac:dyDescent="0.2">
      <c r="I74"/>
    </row>
    <row r="75" spans="9:9" x14ac:dyDescent="0.2">
      <c r="I75"/>
    </row>
    <row r="76" spans="9:9" x14ac:dyDescent="0.2">
      <c r="I76"/>
    </row>
    <row r="77" spans="9:9" x14ac:dyDescent="0.2">
      <c r="I77"/>
    </row>
    <row r="78" spans="9:9" x14ac:dyDescent="0.2">
      <c r="I78"/>
    </row>
    <row r="79" spans="9:9" x14ac:dyDescent="0.2">
      <c r="I79"/>
    </row>
  </sheetData>
  <sheetProtection algorithmName="SHA-512" hashValue="gh+53dHbUBCIuqQYnVZLRULzbtM1rVtJr5iV6aSNJvr1P0bR6WK87ce6NT985l04pkgmN0sRKzNaBJoy0dWLUw==" saltValue="YUED0UIKkXWi2wDbNtqZ/Q==" spinCount="100000" sheet="1" selectLockedCells="1"/>
  <dataValidations count="1">
    <dataValidation type="list" allowBlank="1" showInputMessage="1" showErrorMessage="1" sqref="D59" xr:uid="{021A889C-7CB7-48DC-B99D-3BDCB8B4DE20}">
      <formula1>"7.7%,3.7%,2.5%,0.0%"</formula1>
    </dataValidation>
  </dataValidations>
  <pageMargins left="0.70866141732283472" right="0.51181102362204722" top="0.78740157480314965" bottom="0.39370078740157483" header="0.31496062992125984" footer="0.31496062992125984"/>
  <pageSetup paperSize="9" orientation="portrait" r:id="rId2"/>
  <headerFooter>
    <oddFooter>&amp;L&amp;8&amp;D&amp;C&amp;8&amp;F&amp;R&amp;8Seite &amp;P von &amp;N</oddFooter>
  </headerFooter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xr:uid="{858DBEB9-4318-4D8D-B547-AF20BE1EF4BA}">
          <x14:formula1>
            <xm:f>Grunddaten!$C$15:$C$21</xm:f>
          </x14:formula1>
          <xm:sqref>D8:D58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8</vt:i4>
      </vt:variant>
    </vt:vector>
  </HeadingPairs>
  <TitlesOfParts>
    <vt:vector size="13" baseType="lpstr">
      <vt:lpstr>Grunddaten</vt:lpstr>
      <vt:lpstr>Forderungen</vt:lpstr>
      <vt:lpstr>Warenlager</vt:lpstr>
      <vt:lpstr>Angef. Arbeiten</vt:lpstr>
      <vt:lpstr>Kreditoren</vt:lpstr>
      <vt:lpstr>'Angef. Arbeiten'!Druckbereich</vt:lpstr>
      <vt:lpstr>Forderungen!Druckbereich</vt:lpstr>
      <vt:lpstr>Kreditoren!Druckbereich</vt:lpstr>
      <vt:lpstr>Warenlager!Druckbereich</vt:lpstr>
      <vt:lpstr>'Angef. Arbeiten'!Drucktitel</vt:lpstr>
      <vt:lpstr>Forderungen!Drucktitel</vt:lpstr>
      <vt:lpstr>Kreditoren!Drucktitel</vt:lpstr>
      <vt:lpstr>Warenlager!Drucktitel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Walthert</dc:creator>
  <cp:lastModifiedBy>Corinne Eiholzer</cp:lastModifiedBy>
  <cp:lastPrinted>2025-12-09T14:54:42Z</cp:lastPrinted>
  <dcterms:created xsi:type="dcterms:W3CDTF">2020-01-21T07:59:30Z</dcterms:created>
  <dcterms:modified xsi:type="dcterms:W3CDTF">2025-12-09T14:55:59Z</dcterms:modified>
</cp:coreProperties>
</file>